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3_ncr:1_{7FADA965-BF14-48CF-A7A3-90F18BEB8689}" xr6:coauthVersionLast="44" xr6:coauthVersionMax="44" xr10:uidLastSave="{00000000-0000-0000-0000-000000000000}"/>
  <bookViews>
    <workbookView xWindow="-120" yWindow="-120" windowWidth="29040" windowHeight="15840" tabRatio="959"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<sst xmlns="http://schemas.openxmlformats.org/spreadsheetml/2006/main" count="332" uniqueCount="191">
  <si>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</si>
  <si>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</si>
  <si>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</si>
  <si>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</si>
  <si>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</si>
  <si>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</si>
  <si>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</si>
  <si>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</si>
  <si>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</si>
  <si>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</si>
  <si>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</si>
  <si>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</si>
  <si>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</si>
  <si>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</si>
  <si>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</si>
  <si>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</si>
  <si>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</si>
  <si>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</si>
  <si>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</si>
  <si>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</si>
  <si>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</si>
  <si>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</si>
  <si>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</si>
  <si>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</si>
  <si>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</si>
  <si>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</si>
  <si>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</si>
  <si>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</si>
  <si>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</si>
  <si>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</si>
  <si>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</si>
  <si>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</si>
  <si>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</si>
  <si>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</si>
  <si>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</si>
  <si>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</si>
  <si>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</si>
  <si>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</si>
  <si>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</si>
  <si>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</si>
  <si>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</si>
  <si>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</si>
  <si>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</si>
  <si>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</si>
  <si>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</si>
  <si>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</si>
  <si>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</si>
  <si>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</si>
  <si>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</si>
  <si>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</si>
  <si>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</si>
  <si>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</si>
  <si>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</si>
  <si>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</si>
  <si>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</si>
  <si>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</si>
  <si>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</si>
  <si>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</si>
  <si>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</si>
  <si>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</si>
  <si>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</si>
  <si>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</si>
  <si>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</si>
  <si>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</si>
  <si>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</si>
  <si>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</si>
  <si>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</si>
  <si>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</si>
  <si>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</si>
  <si>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</si>
  <si>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</si>
  <si>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</si>
  <si>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</si>
  <si>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</si>
  <si>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</si>
  <si>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</si>
  <si>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</si>
  <si>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</si>
  <si>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</si>
  <si>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</si>
  <si>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</si>
  <si>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</si>
  <si>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</si>
  <si>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</si>
  <si>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</si>
  <si>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</si>
  <si>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</si>
  <si>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</si>
  <si>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</si>
  <si>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</si>
  <si>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</si>
  <si>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</si>
  <si>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</si>
  <si>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</si>
  <si>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</si>
  <si>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</si>
  <si>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</si>
  <si>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</si>
  <si>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</si>
  <si>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</si>
  <si>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</si>
  <si>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</si>
  <si>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</si>
  <si>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</si>
  <si>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</si>
  <si>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</si>
  <si>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</si>
  <si>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</si>
  <si>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</si>
  <si>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</si>
  <si>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</si>
  <si>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</si>
  <si>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</si>
  <si>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</si>
  <si>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</si>
  <si>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</si>
  <si>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</si>
  <si>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</si>
  <si>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</si>
  <si>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</si>
  <si>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</si>
  <si>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</si>
  <si>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</si>
  <si>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</si>
  <si>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</si>
  <si>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</si>
  <si>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</si>
  <si>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</si>
  <si>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</si>
  <si>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</si>
  <si>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</si>
  <si>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</si>
  <si>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</si>
  <si>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</si>
  <si>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</si>
  <si>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</si>
  <si>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</si>
  <si>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</si>
  <si>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</si>
  <si>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</si>
  <si>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</si>
  <si>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</si>
  <si>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</si>
  <si>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</si>
  <si>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</si>
  <si>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</si>
  <si>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</si>
  <si>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</si>
  <si>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</si>
  <si>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</si>
  <si>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</si>
  <si>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</si>
  <si>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</si>
  <si>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</si>
  <si>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</si>
  <si>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</si>
  <si>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</si>
  <si>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</si>
  <si>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</si>
  <si>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</si>
  <si>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</si>
  <si>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N/A</t>
  </si>
  <si>
    <t>UnitedHealthcare Life Insurance Company</t>
  </si>
  <si>
    <t>Paid Claims - Adjudicated claim activity for fee for
service claims from source system.</t>
  </si>
  <si>
    <t>Change in IBNR - Incurred but not reported claim
activity (IBNR) for service claims not yet adjudicated for
current and prior periods.</t>
  </si>
  <si>
    <t>Capitation - Payments to dental care providers and
clinical risk bearing entities (as defined in HHS
Guidance) for patient services.</t>
  </si>
  <si>
    <t>Provider Settlements - Provider settlement cost for
specifically known and identified in-network and out-ofnetwork
provider settlements paid/payable/reserve due
to extra-contractual negotiated settlements, fee schedule
errors, contracts with disputed calculations, etc.</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</si>
  <si>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</si>
  <si>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</si>
  <si>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</si>
  <si>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</si>
  <si>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Settlement expense is allocated to legal entity, state, product, and
group size in the following manner: Paids and known payables are
based on membership, while the IBNR component is allocated based
on paid claims, or there is a direct charge and no allocation is
required.</t>
  </si>
  <si>
    <t>Assessment is calculated and allocated to the legal entity, state,
product, and group size for which the assessment applies. Allocation based on legal entity, state, product, and group size membership or fee for service claim experience, depending on assessment type.</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</si>
  <si>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</si>
  <si>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</si>
  <si>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</si>
  <si>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</si>
  <si>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</si>
  <si>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State premium taxes</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</si>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</sst>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heetViews>
  <sheetFormatPr defaultColWidth="9.140625" defaultRowHeight="15" x14ac:dyDescent="0.2"/>
  <cols>
    <col min="1" max="1" width="2.42578125" style="25" bestFit="1" customWidth="1"/>
    <col min="2" max="2" width="70.42578125" style="25" bestFit="1" customWidth="1"/>
    <col min="3" max="3" width="48.5703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t="s">
        <v>161</v>
      </c>
    </row>
    <row r="10" spans="1:3" ht="16.5" thickBot="1" x14ac:dyDescent="0.3">
      <c r="A10" s="36" t="s">
        <v>4</v>
      </c>
      <c r="B10" s="37" t="s">
        <v>86</v>
      </c>
      <c r="C10" s="38" t="s">
        <v>189</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55" zoomScaleNormal="55" workbookViewId="0"/>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UnitedHealthcare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241125.48000000004</v>
      </c>
      <c r="L21" s="83">
        <f>'Pt 2 Premium and Claims'!L22+'Pt 2 Premium and Claims'!L23-'Pt 2 Premium and Claims'!L24-'Pt 2 Premium and Claims'!L25</f>
        <v>241125.48</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133058.17000000001</v>
      </c>
      <c r="L24" s="83">
        <f>'Pt 2 Premium and Claims'!L51</f>
        <v>130728.14</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8278.913210541039</v>
      </c>
      <c r="L28" s="108">
        <v>8121.6900000000005</v>
      </c>
      <c r="M28" s="106"/>
      <c r="N28" s="105"/>
      <c r="O28" s="106"/>
      <c r="P28" s="108"/>
    </row>
    <row r="29" spans="2:16" s="39" customFormat="1" ht="30" x14ac:dyDescent="0.2">
      <c r="B29" s="97"/>
      <c r="C29" s="101"/>
      <c r="D29" s="81" t="s">
        <v>67</v>
      </c>
      <c r="E29" s="106"/>
      <c r="F29" s="108"/>
      <c r="G29" s="104"/>
      <c r="H29" s="105"/>
      <c r="I29" s="106"/>
      <c r="J29" s="107"/>
      <c r="K29" s="106">
        <v>0</v>
      </c>
      <c r="L29" s="108">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4700.0354441604713</v>
      </c>
      <c r="L31" s="108">
        <v>5254.7300000000005</v>
      </c>
      <c r="M31" s="106"/>
      <c r="N31" s="105"/>
      <c r="O31" s="106"/>
      <c r="P31" s="108"/>
    </row>
    <row r="32" spans="2:16" x14ac:dyDescent="0.2">
      <c r="B32" s="79"/>
      <c r="C32" s="101"/>
      <c r="D32" s="109" t="s">
        <v>104</v>
      </c>
      <c r="E32" s="106"/>
      <c r="F32" s="108"/>
      <c r="G32" s="104"/>
      <c r="H32" s="105"/>
      <c r="I32" s="106"/>
      <c r="J32" s="107"/>
      <c r="K32" s="106">
        <v>2646.159047693739</v>
      </c>
      <c r="L32" s="108">
        <v>2646</v>
      </c>
      <c r="M32" s="106"/>
      <c r="N32" s="105"/>
      <c r="O32" s="106"/>
      <c r="P32" s="108"/>
    </row>
    <row r="33" spans="2:16" x14ac:dyDescent="0.2">
      <c r="B33" s="79"/>
      <c r="C33" s="101"/>
      <c r="D33" s="109" t="s">
        <v>103</v>
      </c>
      <c r="E33" s="106"/>
      <c r="F33" s="108"/>
      <c r="G33" s="104"/>
      <c r="H33" s="105"/>
      <c r="I33" s="106"/>
      <c r="J33" s="107"/>
      <c r="K33" s="106">
        <v>0</v>
      </c>
      <c r="L33" s="108">
        <v>0</v>
      </c>
      <c r="M33" s="106"/>
      <c r="N33" s="105"/>
      <c r="O33" s="106"/>
      <c r="P33" s="108"/>
    </row>
    <row r="34" spans="2:16" x14ac:dyDescent="0.2">
      <c r="B34" s="79"/>
      <c r="C34" s="101">
        <v>3.3</v>
      </c>
      <c r="D34" s="109" t="s">
        <v>21</v>
      </c>
      <c r="E34" s="110"/>
      <c r="F34" s="108"/>
      <c r="G34" s="104"/>
      <c r="H34" s="105"/>
      <c r="I34" s="106"/>
      <c r="J34" s="107"/>
      <c r="K34" s="110">
        <v>0</v>
      </c>
      <c r="L34" s="108">
        <v>0</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15625.107702395249</v>
      </c>
      <c r="L35" s="112">
        <f t="shared" si="0"/>
        <v>16022.420000000002</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c r="N38" s="108"/>
      <c r="O38" s="106"/>
      <c r="P38" s="108"/>
    </row>
    <row r="39" spans="2:16" x14ac:dyDescent="0.2">
      <c r="B39" s="116"/>
      <c r="C39" s="101">
        <v>4.2</v>
      </c>
      <c r="D39" s="109" t="s">
        <v>19</v>
      </c>
      <c r="E39" s="106"/>
      <c r="F39" s="108"/>
      <c r="G39" s="106"/>
      <c r="H39" s="108"/>
      <c r="I39" s="106"/>
      <c r="J39" s="108"/>
      <c r="K39" s="106">
        <v>12724.060000000001</v>
      </c>
      <c r="L39" s="108">
        <v>12724.060000000001</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11599.028119149374</v>
      </c>
      <c r="L41" s="108">
        <v>12410.98</v>
      </c>
      <c r="M41" s="110"/>
      <c r="N41" s="108"/>
      <c r="O41" s="110"/>
      <c r="P41" s="108"/>
    </row>
    <row r="42" spans="2:16" ht="30" x14ac:dyDescent="0.2">
      <c r="B42" s="116"/>
      <c r="C42" s="117"/>
      <c r="D42" s="81" t="s">
        <v>123</v>
      </c>
      <c r="E42" s="110"/>
      <c r="F42" s="108"/>
      <c r="G42" s="110"/>
      <c r="H42" s="108"/>
      <c r="I42" s="110"/>
      <c r="J42" s="108"/>
      <c r="K42" s="110">
        <v>0</v>
      </c>
      <c r="L42" s="108">
        <v>0</v>
      </c>
      <c r="M42" s="110"/>
      <c r="N42" s="108"/>
      <c r="O42" s="110"/>
      <c r="P42" s="108"/>
    </row>
    <row r="43" spans="2:16" x14ac:dyDescent="0.2">
      <c r="B43" s="116"/>
      <c r="C43" s="101">
        <v>4.4000000000000004</v>
      </c>
      <c r="D43" s="109" t="s">
        <v>20</v>
      </c>
      <c r="E43" s="110"/>
      <c r="F43" s="104"/>
      <c r="G43" s="110"/>
      <c r="H43" s="104"/>
      <c r="I43" s="110"/>
      <c r="J43" s="104"/>
      <c r="K43" s="110">
        <v>32227.532960949116</v>
      </c>
      <c r="L43" s="104">
        <v>31700.14</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56550.621080098485</v>
      </c>
      <c r="L44" s="83">
        <f t="shared" si="1"/>
        <v>56835.179999999993</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381</v>
      </c>
      <c r="L47" s="126">
        <v>381</v>
      </c>
      <c r="M47" s="125"/>
      <c r="N47" s="126"/>
      <c r="O47" s="125"/>
      <c r="P47" s="103"/>
    </row>
    <row r="48" spans="2:16" s="39" customFormat="1" x14ac:dyDescent="0.2">
      <c r="B48" s="97"/>
      <c r="C48" s="101">
        <v>5.2</v>
      </c>
      <c r="D48" s="109" t="s">
        <v>27</v>
      </c>
      <c r="E48" s="125"/>
      <c r="F48" s="126"/>
      <c r="G48" s="125"/>
      <c r="H48" s="126"/>
      <c r="I48" s="125"/>
      <c r="J48" s="126"/>
      <c r="K48" s="125">
        <v>4983</v>
      </c>
      <c r="L48" s="126">
        <v>4983</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415.25</v>
      </c>
      <c r="L49" s="129">
        <f t="shared" si="2"/>
        <v>415.25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2710.76</v>
      </c>
      <c r="F51" s="142"/>
      <c r="G51" s="142"/>
      <c r="H51" s="142"/>
      <c r="I51" s="142"/>
      <c r="J51" s="142"/>
      <c r="K51" s="138"/>
      <c r="L51" s="142"/>
      <c r="M51" s="142"/>
      <c r="N51" s="142"/>
      <c r="O51" s="142"/>
      <c r="P51" s="143"/>
    </row>
    <row r="52" spans="2:16" ht="15.75" thickBot="1" x14ac:dyDescent="0.25">
      <c r="B52" s="144" t="s">
        <v>57</v>
      </c>
      <c r="C52" s="145" t="s">
        <v>129</v>
      </c>
      <c r="D52" s="146"/>
      <c r="E52" s="147">
        <v>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UnitedHealthcare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v>0</v>
      </c>
      <c r="F22" s="166">
        <v>0</v>
      </c>
      <c r="G22" s="165">
        <v>0</v>
      </c>
      <c r="H22" s="166">
        <v>0</v>
      </c>
      <c r="I22" s="165">
        <v>0</v>
      </c>
      <c r="J22" s="166">
        <v>0</v>
      </c>
      <c r="K22" s="165">
        <v>238332.11000000004</v>
      </c>
      <c r="L22" s="166">
        <v>241125.48</v>
      </c>
      <c r="M22" s="165">
        <v>0</v>
      </c>
      <c r="N22" s="166">
        <v>0</v>
      </c>
      <c r="O22" s="165">
        <v>0</v>
      </c>
      <c r="P22" s="166">
        <v>0</v>
      </c>
    </row>
    <row r="23" spans="1:16" s="25" customFormat="1" x14ac:dyDescent="0.2">
      <c r="A23" s="39"/>
      <c r="B23" s="79"/>
      <c r="C23" s="80">
        <v>1.2</v>
      </c>
      <c r="D23" s="109" t="s">
        <v>16</v>
      </c>
      <c r="E23" s="165">
        <v>0</v>
      </c>
      <c r="F23" s="166">
        <v>0</v>
      </c>
      <c r="G23" s="165">
        <v>0</v>
      </c>
      <c r="H23" s="166">
        <v>0</v>
      </c>
      <c r="I23" s="165">
        <v>0</v>
      </c>
      <c r="J23" s="166">
        <v>0</v>
      </c>
      <c r="K23" s="165">
        <v>10937.07</v>
      </c>
      <c r="L23" s="166">
        <v>0</v>
      </c>
      <c r="M23" s="165">
        <v>0</v>
      </c>
      <c r="N23" s="166">
        <v>0</v>
      </c>
      <c r="O23" s="165">
        <v>0</v>
      </c>
      <c r="P23" s="166">
        <v>0</v>
      </c>
    </row>
    <row r="24" spans="1:16" s="25" customFormat="1" x14ac:dyDescent="0.2">
      <c r="A24" s="39"/>
      <c r="B24" s="79"/>
      <c r="C24" s="80">
        <v>1.3</v>
      </c>
      <c r="D24" s="109" t="s">
        <v>34</v>
      </c>
      <c r="E24" s="165">
        <v>0</v>
      </c>
      <c r="F24" s="166">
        <v>0</v>
      </c>
      <c r="G24" s="165">
        <v>0</v>
      </c>
      <c r="H24" s="166">
        <v>0</v>
      </c>
      <c r="I24" s="165">
        <v>0</v>
      </c>
      <c r="J24" s="166">
        <v>0</v>
      </c>
      <c r="K24" s="165">
        <v>8143.7000000000007</v>
      </c>
      <c r="L24" s="166">
        <v>0</v>
      </c>
      <c r="M24" s="165">
        <v>0</v>
      </c>
      <c r="N24" s="166">
        <v>0</v>
      </c>
      <c r="O24" s="165">
        <v>0</v>
      </c>
      <c r="P24" s="166">
        <v>0</v>
      </c>
    </row>
    <row r="25" spans="1:16" s="25" customFormat="1" x14ac:dyDescent="0.2">
      <c r="A25" s="39"/>
      <c r="B25" s="79"/>
      <c r="C25" s="80">
        <v>1.4</v>
      </c>
      <c r="D25" s="109" t="s">
        <v>17</v>
      </c>
      <c r="E25" s="165">
        <v>0</v>
      </c>
      <c r="F25" s="166">
        <v>0</v>
      </c>
      <c r="G25" s="165">
        <v>0</v>
      </c>
      <c r="H25" s="166">
        <v>0</v>
      </c>
      <c r="I25" s="165">
        <v>0</v>
      </c>
      <c r="J25" s="166">
        <v>0</v>
      </c>
      <c r="K25" s="165">
        <v>0</v>
      </c>
      <c r="L25" s="166">
        <v>0</v>
      </c>
      <c r="M25" s="165">
        <v>0</v>
      </c>
      <c r="N25" s="166">
        <v>0</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v>0</v>
      </c>
      <c r="F29" s="176"/>
      <c r="G29" s="165">
        <v>0</v>
      </c>
      <c r="H29" s="176"/>
      <c r="I29" s="165">
        <v>0</v>
      </c>
      <c r="J29" s="176"/>
      <c r="K29" s="165">
        <v>130348.67000000001</v>
      </c>
      <c r="L29" s="176"/>
      <c r="M29" s="165">
        <v>0</v>
      </c>
      <c r="N29" s="176"/>
      <c r="O29" s="165">
        <v>0</v>
      </c>
      <c r="P29" s="176"/>
    </row>
    <row r="30" spans="1:16" s="25" customFormat="1" ht="28.5" customHeight="1" x14ac:dyDescent="0.2">
      <c r="A30" s="39"/>
      <c r="B30" s="79"/>
      <c r="C30" s="80"/>
      <c r="D30" s="81" t="s">
        <v>54</v>
      </c>
      <c r="E30" s="177"/>
      <c r="F30" s="166">
        <v>0</v>
      </c>
      <c r="G30" s="177"/>
      <c r="H30" s="166">
        <v>0</v>
      </c>
      <c r="I30" s="177"/>
      <c r="J30" s="166">
        <v>0</v>
      </c>
      <c r="K30" s="177"/>
      <c r="L30" s="166">
        <v>130347.06999999999</v>
      </c>
      <c r="M30" s="177"/>
      <c r="N30" s="166">
        <v>0</v>
      </c>
      <c r="O30" s="177"/>
      <c r="P30" s="166">
        <v>0</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v>0</v>
      </c>
      <c r="F32" s="176"/>
      <c r="G32" s="165">
        <v>0</v>
      </c>
      <c r="H32" s="178"/>
      <c r="I32" s="165">
        <v>0</v>
      </c>
      <c r="J32" s="176"/>
      <c r="K32" s="165">
        <v>6472.0599999999995</v>
      </c>
      <c r="L32" s="176"/>
      <c r="M32" s="165">
        <v>0</v>
      </c>
      <c r="N32" s="178"/>
      <c r="O32" s="165">
        <v>0</v>
      </c>
      <c r="P32" s="176"/>
    </row>
    <row r="33" spans="1:16" s="39" customFormat="1" ht="30" x14ac:dyDescent="0.2">
      <c r="B33" s="97"/>
      <c r="C33" s="80"/>
      <c r="D33" s="81" t="s">
        <v>44</v>
      </c>
      <c r="E33" s="177"/>
      <c r="F33" s="166">
        <v>0</v>
      </c>
      <c r="G33" s="177"/>
      <c r="H33" s="179">
        <v>0</v>
      </c>
      <c r="I33" s="177"/>
      <c r="J33" s="166">
        <v>0</v>
      </c>
      <c r="K33" s="177"/>
      <c r="L33" s="166">
        <v>381.07000000000016</v>
      </c>
      <c r="M33" s="177"/>
      <c r="N33" s="179">
        <v>0</v>
      </c>
      <c r="O33" s="177"/>
      <c r="P33" s="166">
        <v>0</v>
      </c>
    </row>
    <row r="34" spans="1:16" s="25" customFormat="1" x14ac:dyDescent="0.2">
      <c r="A34" s="39"/>
      <c r="B34" s="79"/>
      <c r="C34" s="80">
        <v>2.2999999999999998</v>
      </c>
      <c r="D34" s="109" t="s">
        <v>28</v>
      </c>
      <c r="E34" s="165">
        <v>0</v>
      </c>
      <c r="F34" s="176"/>
      <c r="G34" s="165">
        <v>0</v>
      </c>
      <c r="H34" s="178"/>
      <c r="I34" s="165">
        <v>0</v>
      </c>
      <c r="J34" s="176"/>
      <c r="K34" s="165">
        <v>3762.56</v>
      </c>
      <c r="L34" s="176"/>
      <c r="M34" s="165">
        <v>0</v>
      </c>
      <c r="N34" s="178"/>
      <c r="O34" s="165">
        <v>0</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v>0</v>
      </c>
      <c r="F36" s="176"/>
      <c r="G36" s="165">
        <v>0</v>
      </c>
      <c r="H36" s="178"/>
      <c r="I36" s="165">
        <v>0</v>
      </c>
      <c r="J36" s="176"/>
      <c r="K36" s="165">
        <v>0</v>
      </c>
      <c r="L36" s="176"/>
      <c r="M36" s="165">
        <v>0</v>
      </c>
      <c r="N36" s="178"/>
      <c r="O36" s="165">
        <v>0</v>
      </c>
      <c r="P36" s="176"/>
    </row>
    <row r="37" spans="1:16" s="39" customFormat="1" ht="30" x14ac:dyDescent="0.2">
      <c r="B37" s="97"/>
      <c r="C37" s="80"/>
      <c r="D37" s="81" t="s">
        <v>43</v>
      </c>
      <c r="E37" s="177"/>
      <c r="F37" s="166">
        <v>0</v>
      </c>
      <c r="G37" s="177"/>
      <c r="H37" s="179">
        <v>0</v>
      </c>
      <c r="I37" s="177"/>
      <c r="J37" s="166">
        <v>0</v>
      </c>
      <c r="K37" s="177"/>
      <c r="L37" s="166">
        <v>0</v>
      </c>
      <c r="M37" s="177"/>
      <c r="N37" s="179">
        <v>0</v>
      </c>
      <c r="O37" s="177"/>
      <c r="P37" s="166">
        <v>0</v>
      </c>
    </row>
    <row r="38" spans="1:16" s="25" customFormat="1" x14ac:dyDescent="0.2">
      <c r="A38" s="39"/>
      <c r="B38" s="79"/>
      <c r="C38" s="80">
        <v>2.5</v>
      </c>
      <c r="D38" s="109" t="s">
        <v>29</v>
      </c>
      <c r="E38" s="165">
        <v>0</v>
      </c>
      <c r="F38" s="176"/>
      <c r="G38" s="165">
        <v>0</v>
      </c>
      <c r="H38" s="178"/>
      <c r="I38" s="165">
        <v>0</v>
      </c>
      <c r="J38" s="176"/>
      <c r="K38" s="165">
        <v>0</v>
      </c>
      <c r="L38" s="176"/>
      <c r="M38" s="165">
        <v>0</v>
      </c>
      <c r="N38" s="178"/>
      <c r="O38" s="165">
        <v>0</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v>0</v>
      </c>
      <c r="F40" s="176"/>
      <c r="G40" s="165">
        <v>0</v>
      </c>
      <c r="H40" s="178"/>
      <c r="I40" s="165">
        <v>0</v>
      </c>
      <c r="J40" s="176"/>
      <c r="K40" s="165">
        <v>0</v>
      </c>
      <c r="L40" s="176"/>
      <c r="M40" s="165">
        <v>0</v>
      </c>
      <c r="N40" s="178"/>
      <c r="O40" s="165">
        <v>0</v>
      </c>
      <c r="P40" s="176"/>
    </row>
    <row r="41" spans="1:16" s="25" customFormat="1" ht="27.95" customHeight="1" x14ac:dyDescent="0.2">
      <c r="A41" s="39"/>
      <c r="B41" s="79"/>
      <c r="C41" s="80"/>
      <c r="D41" s="81" t="s">
        <v>113</v>
      </c>
      <c r="E41" s="177"/>
      <c r="F41" s="166">
        <v>0</v>
      </c>
      <c r="G41" s="177"/>
      <c r="H41" s="179">
        <v>0</v>
      </c>
      <c r="I41" s="177"/>
      <c r="J41" s="166">
        <v>0</v>
      </c>
      <c r="K41" s="177"/>
      <c r="L41" s="166">
        <v>0</v>
      </c>
      <c r="M41" s="177"/>
      <c r="N41" s="179">
        <v>0</v>
      </c>
      <c r="O41" s="177"/>
      <c r="P41" s="166">
        <v>0</v>
      </c>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v>0</v>
      </c>
      <c r="F43" s="176"/>
      <c r="G43" s="165">
        <v>0</v>
      </c>
      <c r="H43" s="178"/>
      <c r="I43" s="165">
        <v>0</v>
      </c>
      <c r="J43" s="176"/>
      <c r="K43" s="165">
        <v>0</v>
      </c>
      <c r="L43" s="176"/>
      <c r="M43" s="165">
        <v>0</v>
      </c>
      <c r="N43" s="178"/>
      <c r="O43" s="165">
        <v>0</v>
      </c>
      <c r="P43" s="176"/>
    </row>
    <row r="44" spans="1:16" s="39" customFormat="1" ht="30" x14ac:dyDescent="0.2">
      <c r="B44" s="97"/>
      <c r="C44" s="80"/>
      <c r="D44" s="81" t="s">
        <v>115</v>
      </c>
      <c r="E44" s="177"/>
      <c r="F44" s="166">
        <v>0</v>
      </c>
      <c r="G44" s="177"/>
      <c r="H44" s="179">
        <v>0</v>
      </c>
      <c r="I44" s="177"/>
      <c r="J44" s="166">
        <v>0</v>
      </c>
      <c r="K44" s="177"/>
      <c r="L44" s="166">
        <v>0</v>
      </c>
      <c r="M44" s="177"/>
      <c r="N44" s="179">
        <v>0</v>
      </c>
      <c r="O44" s="177"/>
      <c r="P44" s="166">
        <v>0</v>
      </c>
    </row>
    <row r="45" spans="1:16" s="25" customFormat="1" x14ac:dyDescent="0.2">
      <c r="A45" s="39"/>
      <c r="B45" s="79"/>
      <c r="C45" s="180" t="s">
        <v>116</v>
      </c>
      <c r="D45" s="109" t="s">
        <v>30</v>
      </c>
      <c r="E45" s="165">
        <v>0</v>
      </c>
      <c r="F45" s="181"/>
      <c r="G45" s="165">
        <v>0</v>
      </c>
      <c r="H45" s="182"/>
      <c r="I45" s="165">
        <v>0</v>
      </c>
      <c r="J45" s="181"/>
      <c r="K45" s="165">
        <v>0</v>
      </c>
      <c r="L45" s="181"/>
      <c r="M45" s="165">
        <v>0</v>
      </c>
      <c r="N45" s="182"/>
      <c r="O45" s="165">
        <v>0</v>
      </c>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v>0</v>
      </c>
      <c r="F47" s="185">
        <v>0</v>
      </c>
      <c r="G47" s="165">
        <v>0</v>
      </c>
      <c r="H47" s="186">
        <v>0</v>
      </c>
      <c r="I47" s="165">
        <v>0</v>
      </c>
      <c r="J47" s="185">
        <v>0</v>
      </c>
      <c r="K47" s="165">
        <v>0</v>
      </c>
      <c r="L47" s="185">
        <v>0</v>
      </c>
      <c r="M47" s="165">
        <v>0</v>
      </c>
      <c r="N47" s="186">
        <v>0</v>
      </c>
      <c r="O47" s="165">
        <v>0</v>
      </c>
      <c r="P47" s="185">
        <v>0</v>
      </c>
    </row>
    <row r="48" spans="1:16" s="25" customFormat="1" x14ac:dyDescent="0.2">
      <c r="A48" s="39"/>
      <c r="B48" s="79"/>
      <c r="C48" s="80"/>
      <c r="D48" s="109" t="s">
        <v>118</v>
      </c>
      <c r="E48" s="165">
        <v>0</v>
      </c>
      <c r="F48" s="185">
        <v>0</v>
      </c>
      <c r="G48" s="165">
        <v>0</v>
      </c>
      <c r="H48" s="186">
        <v>0</v>
      </c>
      <c r="I48" s="165">
        <v>0</v>
      </c>
      <c r="J48" s="185">
        <v>0</v>
      </c>
      <c r="K48" s="165">
        <v>0</v>
      </c>
      <c r="L48" s="185">
        <v>0</v>
      </c>
      <c r="M48" s="165">
        <v>0</v>
      </c>
      <c r="N48" s="186">
        <v>0</v>
      </c>
      <c r="O48" s="165">
        <v>0</v>
      </c>
      <c r="P48" s="185">
        <v>0</v>
      </c>
    </row>
    <row r="49" spans="1:16" s="25" customFormat="1" x14ac:dyDescent="0.2">
      <c r="A49" s="39"/>
      <c r="B49" s="79"/>
      <c r="C49" s="80"/>
      <c r="D49" s="109" t="s">
        <v>119</v>
      </c>
      <c r="E49" s="165">
        <v>0</v>
      </c>
      <c r="F49" s="181"/>
      <c r="G49" s="165">
        <v>0</v>
      </c>
      <c r="H49" s="182"/>
      <c r="I49" s="165">
        <v>0</v>
      </c>
      <c r="J49" s="181"/>
      <c r="K49" s="165">
        <v>0</v>
      </c>
      <c r="L49" s="181"/>
      <c r="M49" s="165">
        <v>0</v>
      </c>
      <c r="N49" s="182"/>
      <c r="O49" s="165">
        <v>0</v>
      </c>
      <c r="P49" s="181"/>
    </row>
    <row r="50" spans="1:16" s="39" customFormat="1" x14ac:dyDescent="0.2">
      <c r="B50" s="97"/>
      <c r="C50" s="187" t="s">
        <v>14</v>
      </c>
      <c r="D50" s="109" t="s">
        <v>26</v>
      </c>
      <c r="E50" s="165">
        <v>0</v>
      </c>
      <c r="F50" s="166">
        <v>0</v>
      </c>
      <c r="G50" s="165">
        <v>0</v>
      </c>
      <c r="H50" s="179">
        <v>0</v>
      </c>
      <c r="I50" s="165">
        <v>0</v>
      </c>
      <c r="J50" s="166">
        <v>0</v>
      </c>
      <c r="K50" s="165">
        <v>0</v>
      </c>
      <c r="L50" s="166">
        <v>0</v>
      </c>
      <c r="M50" s="165">
        <v>0</v>
      </c>
      <c r="N50" s="179">
        <v>0</v>
      </c>
      <c r="O50" s="165">
        <v>0</v>
      </c>
      <c r="P50" s="166">
        <v>0</v>
      </c>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133058.17000000001</v>
      </c>
      <c r="L51" s="190">
        <f>L30+L33+L37+L41+L44+L47+L48+L50</f>
        <v>130728.14</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UnitedHealthcare Life Insurance Company</v>
      </c>
    </row>
    <row r="9" spans="2:5" s="2" customFormat="1" ht="15.75" customHeight="1" x14ac:dyDescent="0.25">
      <c r="B9" s="54" t="s">
        <v>90</v>
      </c>
    </row>
    <row r="10" spans="2:5" s="2" customFormat="1" ht="15" customHeight="1" x14ac:dyDescent="0.2">
      <c r="B10" s="198" t="str">
        <f>'Cover Page'!C9</f>
        <v>N/A</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6.5" customHeight="1" x14ac:dyDescent="0.2">
      <c r="B18" s="203" t="s">
        <v>163</v>
      </c>
      <c r="C18" s="212"/>
      <c r="D18" s="350" t="s">
        <v>168</v>
      </c>
      <c r="E18" s="208"/>
    </row>
    <row r="19" spans="2:5" s="199" customFormat="1" ht="45" x14ac:dyDescent="0.2">
      <c r="B19" s="203" t="s">
        <v>164</v>
      </c>
      <c r="C19" s="212"/>
      <c r="D19" s="350" t="s">
        <v>169</v>
      </c>
      <c r="E19" s="208"/>
    </row>
    <row r="20" spans="2:5" s="199" customFormat="1" ht="45" x14ac:dyDescent="0.2">
      <c r="B20" s="203" t="s">
        <v>165</v>
      </c>
      <c r="C20" s="212"/>
      <c r="D20" s="350" t="s">
        <v>170</v>
      </c>
      <c r="E20" s="208"/>
    </row>
    <row r="21" spans="2:5" s="199" customFormat="1" ht="75.75" customHeight="1" x14ac:dyDescent="0.2">
      <c r="B21" s="203" t="s">
        <v>166</v>
      </c>
      <c r="C21" s="212"/>
      <c r="D21" s="350" t="s">
        <v>171</v>
      </c>
      <c r="E21" s="208"/>
    </row>
    <row r="22" spans="2:5" s="199" customFormat="1" ht="75" x14ac:dyDescent="0.2">
      <c r="B22" s="203" t="s">
        <v>167</v>
      </c>
      <c r="C22" s="212"/>
      <c r="D22" s="350" t="s">
        <v>172</v>
      </c>
      <c r="E22" s="208"/>
    </row>
    <row r="23" spans="2:5" s="199" customFormat="1" ht="15.75"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173</v>
      </c>
      <c r="C26" s="212"/>
      <c r="D26" s="350" t="s">
        <v>175</v>
      </c>
      <c r="E26" s="208"/>
    </row>
    <row r="27" spans="2:5" s="199" customFormat="1" ht="75.75" customHeight="1" x14ac:dyDescent="0.2">
      <c r="B27" s="203" t="s">
        <v>174</v>
      </c>
      <c r="C27" s="212"/>
      <c r="D27" s="350" t="s">
        <v>176</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75" x14ac:dyDescent="0.2">
      <c r="B33" s="203" t="s">
        <v>177</v>
      </c>
      <c r="C33" s="212"/>
      <c r="D33" s="350" t="s">
        <v>179</v>
      </c>
      <c r="E33" s="208"/>
    </row>
    <row r="34" spans="2:5" s="199" customFormat="1" ht="45" customHeight="1" x14ac:dyDescent="0.2">
      <c r="B34" s="203" t="s">
        <v>178</v>
      </c>
      <c r="C34" s="212"/>
      <c r="D34" s="350" t="s">
        <v>180</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181</v>
      </c>
      <c r="C40" s="212"/>
      <c r="D40" s="350" t="s">
        <v>182</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90" x14ac:dyDescent="0.2">
      <c r="B47" s="203" t="s">
        <v>21</v>
      </c>
      <c r="C47" s="212"/>
      <c r="D47" s="350" t="s">
        <v>183</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6.5" customHeight="1" x14ac:dyDescent="0.2">
      <c r="B55" s="203" t="s">
        <v>18</v>
      </c>
      <c r="C55" s="217"/>
      <c r="D55" s="350" t="s">
        <v>184</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4.25" customHeight="1" x14ac:dyDescent="0.2">
      <c r="B62" s="203" t="s">
        <v>19</v>
      </c>
      <c r="C62" s="217"/>
      <c r="D62" s="350" t="s">
        <v>185</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79.5" customHeight="1" x14ac:dyDescent="0.2">
      <c r="B69" s="203" t="s">
        <v>186</v>
      </c>
      <c r="C69" s="217"/>
      <c r="D69" s="350" t="s">
        <v>187</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81.5" customHeight="1" x14ac:dyDescent="0.2">
      <c r="B76" s="203" t="s">
        <v>20</v>
      </c>
      <c r="C76" s="217"/>
      <c r="D76" s="350" t="s">
        <v>188</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UnitedHealthcare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173073</v>
      </c>
      <c r="R22" s="264">
        <v>133144</v>
      </c>
      <c r="S22" s="265">
        <f>'Pt 1 Summary of Data'!L24</f>
        <v>130728.14</v>
      </c>
      <c r="T22" s="266">
        <f>SUM(Q22:S22)</f>
        <v>436945.14</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173073</v>
      </c>
      <c r="R23" s="267">
        <f>SUM(R$22:R$22)</f>
        <v>133144</v>
      </c>
      <c r="S23" s="267">
        <f>SUM(S$22:S$22)</f>
        <v>130728.14</v>
      </c>
      <c r="T23" s="266">
        <f>SUM(Q23:S23)</f>
        <v>436945.14</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398670</v>
      </c>
      <c r="R26" s="264">
        <v>301848</v>
      </c>
      <c r="S26" s="274">
        <f>'Pt 1 Summary of Data'!L21</f>
        <v>241125.48</v>
      </c>
      <c r="T26" s="266">
        <f>SUM(Q26:S26)</f>
        <v>941643.48</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54921</v>
      </c>
      <c r="R27" s="264">
        <v>38096</v>
      </c>
      <c r="S27" s="274">
        <f>'Pt 1 Summary of Data'!L35</f>
        <v>16022.420000000002</v>
      </c>
      <c r="T27" s="266">
        <f>SUM(Q27:S27)</f>
        <v>109039.42</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343749</v>
      </c>
      <c r="R28" s="274">
        <f t="shared" si="0"/>
        <v>263752</v>
      </c>
      <c r="S28" s="274">
        <f t="shared" si="0"/>
        <v>225103.06</v>
      </c>
      <c r="T28" s="112">
        <f>T$26-T$27</f>
        <v>832604.05999999994</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717</v>
      </c>
      <c r="R30" s="279">
        <v>522.75</v>
      </c>
      <c r="S30" s="280">
        <f>'Pt 1 Summary of Data'!L49</f>
        <v>415.25</v>
      </c>
      <c r="T30" s="281">
        <f>SUM(Q30:S30)</f>
        <v>1655</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0.52479342942430529</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85" zoomScaleNormal="85" workbookViewId="0"/>
  </sheetViews>
  <sheetFormatPr defaultRowHeight="15" x14ac:dyDescent="0.2"/>
  <cols>
    <col min="1" max="1" width="1.85546875" style="2" customWidth="1"/>
    <col min="2" max="2" width="92.42578125" style="199" bestFit="1" customWidth="1"/>
    <col min="3" max="3" width="36.7109375"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UnitedHealthcare Life Insurance Company</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190</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190</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D26" sqref="D26"/>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UnitedHealthcare Life Insurance Company</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2020-07-22T19:58:36Z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