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860" windowHeight="6285" activeTab="0"/>
  </bookViews>
  <sheets>
    <sheet name="uep_res" sheetId="1" r:id="rId1"/>
    <sheet name="uep_res_05&amp;06" sheetId="2" r:id="rId2"/>
    <sheet name="R2006_SumPage14byLineAllCos" sheetId="3" r:id="rId3"/>
    <sheet name="all" sheetId="4" state="hidden" r:id="rId4"/>
  </sheets>
  <definedNames>
    <definedName name="_xlnm.Print_Area" localSheetId="3">'all'!$A$1:$G$52</definedName>
    <definedName name="_xlnm.Print_Area" localSheetId="0">'uep_res'!$A$1:$G$53</definedName>
    <definedName name="_xlnm.Print_Area" localSheetId="1">'uep_res_05&amp;06'!$A$1:$D$52</definedName>
  </definedNames>
  <calcPr fullCalcOnLoad="1"/>
</workbook>
</file>

<file path=xl/comments1.xml><?xml version="1.0" encoding="utf-8"?>
<comments xmlns="http://schemas.openxmlformats.org/spreadsheetml/2006/main">
  <authors>
    <author>Department of Insurance</author>
  </authors>
  <commentList>
    <comment ref="I18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Department of Insurance</author>
  </authors>
  <commentList>
    <comment ref="I17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<sst xmlns="http://schemas.openxmlformats.org/spreadsheetml/2006/main" count="453" uniqueCount="256">
  <si>
    <t>FIRE</t>
  </si>
  <si>
    <t>ALLIED LINES</t>
  </si>
  <si>
    <t>MP CROP</t>
  </si>
  <si>
    <t>FED FLOOD</t>
  </si>
  <si>
    <t>FARMOWNER MP</t>
  </si>
  <si>
    <t>HOMEOWNER MP</t>
  </si>
  <si>
    <t>CMP (N-LIAB)</t>
  </si>
  <si>
    <t>CMP (LIAB)</t>
  </si>
  <si>
    <t>MORTG GRNTY</t>
  </si>
  <si>
    <t>OCEAN MRN</t>
  </si>
  <si>
    <t>INLAND MRN</t>
  </si>
  <si>
    <t>FIN GRNTY</t>
  </si>
  <si>
    <t>MED MAL</t>
  </si>
  <si>
    <t>EARTHQUAKE</t>
  </si>
  <si>
    <t>GROUP A&amp;H</t>
  </si>
  <si>
    <t>CR A&amp;H</t>
  </si>
  <si>
    <t>RENEWBL A&amp;H</t>
  </si>
  <si>
    <t>NON-CNCL A&amp;H</t>
  </si>
  <si>
    <t>GRNT RNW A&amp;H</t>
  </si>
  <si>
    <t>NON-RNW RSN</t>
  </si>
  <si>
    <t>OTHR ACC</t>
  </si>
  <si>
    <t>ALL OTHR A&amp;H</t>
  </si>
  <si>
    <t>FD EMP H BFT</t>
  </si>
  <si>
    <t>WORKERS'COMP</t>
  </si>
  <si>
    <t>OTHER LIAB</t>
  </si>
  <si>
    <t>PROD LIAB</t>
  </si>
  <si>
    <t>PPA NO-FAULT</t>
  </si>
  <si>
    <t>PPA LIAB</t>
  </si>
  <si>
    <t>CML A NO-FLT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</si>
  <si>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</si>
  <si>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</si>
  <si>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</si>
  <si>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</si>
  <si>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</si>
  <si>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</si>
  <si>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</si>
  <si>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</si>
  <si>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</si>
  <si>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</si>
  <si>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</si>
  <si>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2005 SUMMARY OF BY-LINE UNEARNED PREMIUM RESERVE RATIO</t>
  </si>
  <si>
    <t>Two-Year Average Unearned Premium to Earned Premium</t>
  </si>
  <si>
    <t>2005 CA Direct</t>
  </si>
  <si>
    <t>2005 CA UEP</t>
  </si>
  <si>
    <t>2004 CA UEP</t>
  </si>
  <si>
    <t>2-year Avg.</t>
  </si>
  <si>
    <t>UEP RSV</t>
  </si>
  <si>
    <t>Line #</t>
  </si>
  <si>
    <t>Line of Business</t>
  </si>
  <si>
    <t>Earned Premium</t>
  </si>
  <si>
    <t>Reserves</t>
  </si>
  <si>
    <t>Ratio</t>
  </si>
  <si>
    <t>MED MAL - occurrence</t>
  </si>
  <si>
    <t>MED MAL - claims-made</t>
  </si>
  <si>
    <t>OTHER LIAB - occurrence</t>
  </si>
  <si>
    <t>OTHER LIAB - claims-made</t>
  </si>
  <si>
    <t>PROD LIAB - occurrence</t>
  </si>
  <si>
    <t>PROD LIAB - claims-made</t>
  </si>
  <si>
    <t>Data source:</t>
  </si>
  <si>
    <t>[2]  AM Best's Aggregates &amp; Averages - Property-Casualty</t>
  </si>
  <si>
    <t xml:space="preserve">       Underwriting &amp; Investment Exhibit - Part 1</t>
  </si>
  <si>
    <t>from Best's - Total US PC Industry</t>
  </si>
  <si>
    <t>2005 EP</t>
  </si>
  <si>
    <t>2005 UEP</t>
  </si>
  <si>
    <t>2004 UEP</t>
  </si>
  <si>
    <t>01</t>
  </si>
  <si>
    <t>02.1</t>
  </si>
  <si>
    <t>02.2</t>
  </si>
  <si>
    <t>02.3</t>
  </si>
  <si>
    <t>03</t>
  </si>
  <si>
    <t>04</t>
  </si>
  <si>
    <t>05.1</t>
  </si>
  <si>
    <t>05.2</t>
  </si>
  <si>
    <t>06</t>
  </si>
  <si>
    <t>08</t>
  </si>
  <si>
    <t>09</t>
  </si>
  <si>
    <t>[1]  Annual Stm - All Insurers</t>
  </si>
  <si>
    <t>LINE_NO</t>
  </si>
  <si>
    <t>ShortLineName</t>
  </si>
  <si>
    <t>DIR_PRM_WRT</t>
  </si>
  <si>
    <t>DIR_PRM_ERND</t>
  </si>
  <si>
    <t>DIV_PD_CR_PLCYHLDR</t>
  </si>
  <si>
    <t>DIR_UNERND_PRM_RES</t>
  </si>
  <si>
    <t>DIRECT_LSS_PAID</t>
  </si>
  <si>
    <t>DIRECT_LSS_INCUR</t>
  </si>
  <si>
    <t>loss ratio</t>
  </si>
  <si>
    <t>DIRECT_LSS_UNPAID</t>
  </si>
  <si>
    <t>Paid ALAE</t>
  </si>
  <si>
    <t>Incurred ALAE</t>
  </si>
  <si>
    <t>Incurred ALAE to Incurred Loss Ratio</t>
  </si>
  <si>
    <t>Unpaid ALAE</t>
  </si>
  <si>
    <t>COMM_BROKERAGE_EXP</t>
  </si>
  <si>
    <t>COMM TO EP RATIO</t>
  </si>
  <si>
    <t>TAXES_LIC_FEES</t>
  </si>
  <si>
    <t>TLF TO EP RATIO</t>
  </si>
  <si>
    <t>28.39%</t>
  </si>
  <si>
    <t>6.79%</t>
  </si>
  <si>
    <t>12.47%</t>
  </si>
  <si>
    <t>1.95%</t>
  </si>
  <si>
    <t>36.69%</t>
  </si>
  <si>
    <t>4.53%</t>
  </si>
  <si>
    <t>11.15%</t>
  </si>
  <si>
    <t>2.20%</t>
  </si>
  <si>
    <t>87.61%</t>
  </si>
  <si>
    <t>0.17%</t>
  </si>
  <si>
    <t>8.73%</t>
  </si>
  <si>
    <t>0.10%</t>
  </si>
  <si>
    <t>48.65%</t>
  </si>
  <si>
    <t>1.38%</t>
  </si>
  <si>
    <t>16.69%</t>
  </si>
  <si>
    <t>2.30%</t>
  </si>
  <si>
    <t>38.57%</t>
  </si>
  <si>
    <t>13.63%</t>
  </si>
  <si>
    <t>20.40%</t>
  </si>
  <si>
    <t>2.27%</t>
  </si>
  <si>
    <t>33.33%</t>
  </si>
  <si>
    <t>7.24%</t>
  </si>
  <si>
    <t>14.07%</t>
  </si>
  <si>
    <t>2.45%</t>
  </si>
  <si>
    <t>36.60%</t>
  </si>
  <si>
    <t>10.26%</t>
  </si>
  <si>
    <t>16.66%</t>
  </si>
  <si>
    <t>2.42%</t>
  </si>
  <si>
    <t>42.78%</t>
  </si>
  <si>
    <t>53.63%</t>
  </si>
  <si>
    <t>17.26%</t>
  </si>
  <si>
    <t>2.15%</t>
  </si>
  <si>
    <t>30.57%</t>
  </si>
  <si>
    <t>1.41%</t>
  </si>
  <si>
    <t>119.44%</t>
  </si>
  <si>
    <t>1.11%</t>
  </si>
  <si>
    <t>14.30%</t>
  </si>
  <si>
    <t>1.24%</t>
  </si>
  <si>
    <t>31.58%</t>
  </si>
  <si>
    <t>3.55%</t>
  </si>
  <si>
    <t>15.45%</t>
  </si>
  <si>
    <t>2.09%</t>
  </si>
  <si>
    <t>-3.32%</t>
  </si>
  <si>
    <t>-5.09%</t>
  </si>
  <si>
    <t>0.00%</t>
  </si>
  <si>
    <t>4.60%</t>
  </si>
  <si>
    <t>24.91%</t>
  </si>
  <si>
    <t>87.22%</t>
  </si>
  <si>
    <t>6.80%</t>
  </si>
  <si>
    <t>2.00%</t>
  </si>
  <si>
    <t>0.08%</t>
  </si>
  <si>
    <t>178.12%</t>
  </si>
  <si>
    <t>14.62%</t>
  </si>
  <si>
    <t>1.72%</t>
  </si>
  <si>
    <t>41.39%</t>
  </si>
  <si>
    <t>1.68%</t>
  </si>
  <si>
    <t>12.90%</t>
  </si>
  <si>
    <t>2.49%</t>
  </si>
  <si>
    <t>5.99%</t>
  </si>
  <si>
    <t>0.20%</t>
  </si>
  <si>
    <t>22.87%</t>
  </si>
  <si>
    <t>1.98%</t>
  </si>
  <si>
    <t>12.14%</t>
  </si>
  <si>
    <t>0.04%</t>
  </si>
  <si>
    <t>18.40%</t>
  </si>
  <si>
    <t>2.12%</t>
  </si>
  <si>
    <t>217.22%</t>
  </si>
  <si>
    <t>-0.38%</t>
  </si>
  <si>
    <t>3.01%</t>
  </si>
  <si>
    <t>0.24%</t>
  </si>
  <si>
    <t>217.49%</t>
  </si>
  <si>
    <t>0.37%</t>
  </si>
  <si>
    <t>41.94%</t>
  </si>
  <si>
    <t>8.91%</t>
  </si>
  <si>
    <t>61.03%</t>
  </si>
  <si>
    <t>0.95%</t>
  </si>
  <si>
    <t>9.88%</t>
  </si>
  <si>
    <t>47.95%</t>
  </si>
  <si>
    <t>-0.33%</t>
  </si>
  <si>
    <t>47.44%</t>
  </si>
  <si>
    <t>2.44%</t>
  </si>
  <si>
    <t>53.47%</t>
  </si>
  <si>
    <t>12.86%</t>
  </si>
  <si>
    <t>8.20%</t>
  </si>
  <si>
    <t>1.79%</t>
  </si>
  <si>
    <t>47.51%</t>
  </si>
  <si>
    <t>12.34%</t>
  </si>
  <si>
    <t>7.86%</t>
  </si>
  <si>
    <t>2.88%</t>
  </si>
  <si>
    <t>49.29%</t>
  </si>
  <si>
    <t>40.80%</t>
  </si>
  <si>
    <t>14.21%</t>
  </si>
  <si>
    <t>1.61%</t>
  </si>
  <si>
    <t>59.30%</t>
  </si>
  <si>
    <t>65.88%</t>
  </si>
  <si>
    <t>12.48%</t>
  </si>
  <si>
    <t>0.93%</t>
  </si>
  <si>
    <t>59.91%</t>
  </si>
  <si>
    <t>7.51%</t>
  </si>
  <si>
    <t>36.13%</t>
  </si>
  <si>
    <t>7.93%</t>
  </si>
  <si>
    <t>53.61%</t>
  </si>
  <si>
    <t>6.89%</t>
  </si>
  <si>
    <t>9.55%</t>
  </si>
  <si>
    <t>2.56%</t>
  </si>
  <si>
    <t>-68.93%</t>
  </si>
  <si>
    <t>-41.77%</t>
  </si>
  <si>
    <t>5.04%</t>
  </si>
  <si>
    <t>0.38%</t>
  </si>
  <si>
    <t>44.98%</t>
  </si>
  <si>
    <t>13.80%</t>
  </si>
  <si>
    <t>13.95%</t>
  </si>
  <si>
    <t>56.76%</t>
  </si>
  <si>
    <t>0.89%</t>
  </si>
  <si>
    <t>9.25%</t>
  </si>
  <si>
    <t>2.54%</t>
  </si>
  <si>
    <t>48.10%</t>
  </si>
  <si>
    <t>2.90%</t>
  </si>
  <si>
    <t>16.92%</t>
  </si>
  <si>
    <t>2.48%</t>
  </si>
  <si>
    <t>36.73%</t>
  </si>
  <si>
    <t>30.76%</t>
  </si>
  <si>
    <t>13.40%</t>
  </si>
  <si>
    <t>2.34%</t>
  </si>
  <si>
    <t>36.49%</t>
  </si>
  <si>
    <t>4.98%</t>
  </si>
  <si>
    <t>10.13%</t>
  </si>
  <si>
    <t>12.32%</t>
  </si>
  <si>
    <t>64.33%</t>
  </si>
  <si>
    <t>25.36%</t>
  </si>
  <si>
    <t>3.64%</t>
  </si>
  <si>
    <t>30.04%</t>
  </si>
  <si>
    <t>5.68%</t>
  </si>
  <si>
    <t>21.14%</t>
  </si>
  <si>
    <t>2.67%</t>
  </si>
  <si>
    <t>44.86%</t>
  </si>
  <si>
    <t>2.25%</t>
  </si>
  <si>
    <t>10.78%</t>
  </si>
  <si>
    <t>2.65%</t>
  </si>
  <si>
    <t>48.07%</t>
  </si>
  <si>
    <t>-0.10%</t>
  </si>
  <si>
    <t>15.04%</t>
  </si>
  <si>
    <t>2.36%</t>
  </si>
  <si>
    <t>90.31%</t>
  </si>
  <si>
    <t>2.98%</t>
  </si>
  <si>
    <t>9.99%</t>
  </si>
  <si>
    <t>46.02%</t>
  </si>
  <si>
    <t>14.43%</t>
  </si>
  <si>
    <t>11.56%</t>
  </si>
  <si>
    <t>2.40%</t>
  </si>
  <si>
    <t>2006 SUMMARY OF BY-LINE UNEARNED PREMIUM RESERVE RATIO</t>
  </si>
  <si>
    <t>2006 CA Direct</t>
  </si>
  <si>
    <t>2006 CA UEP</t>
  </si>
  <si>
    <t>2006 EP</t>
  </si>
  <si>
    <t>2006 UEP</t>
  </si>
  <si>
    <t>2006 UEP RSV</t>
  </si>
  <si>
    <t>2005 UEP RSV</t>
  </si>
  <si>
    <t>TOTAL PROP 103</t>
  </si>
  <si>
    <t>2005 vs 2006 UNEARNED PREMIUM RESERVE RATIO BY LINE</t>
  </si>
  <si>
    <t>05</t>
  </si>
  <si>
    <t>CMP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</si>
</sst>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</numFmts>
  <fonts count="14">
    <font>
      <sz val="10"/>
      <color indexed="8"/>
      <name val="Arial"/>
      <family val="0"/>
    </font>
    <font>
      <sz val="6"/>
      <color indexed="8"/>
      <name val="Times New Roman"/>
      <family val="0"/>
    </font>
    <font>
      <b/>
      <sz val="16"/>
      <name val="Albertus MT"/>
      <family val="1"/>
    </font>
    <font>
      <sz val="12"/>
      <name val="Arial"/>
      <family val="0"/>
    </font>
    <font>
      <b/>
      <sz val="16"/>
      <color indexed="18"/>
      <name val="Albertus MT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6" fontId="5" fillId="0" borderId="1" xfId="0" applyNumberFormat="1" applyFont="1" applyBorder="1" applyAlignment="1">
      <alignment horizontal="center"/>
    </xf>
    <xf numFmtId="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6" fontId="7" fillId="0" borderId="3" xfId="15" applyNumberFormat="1" applyFont="1" applyBorder="1" applyAlignment="1">
      <alignment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6" fontId="5" fillId="0" borderId="4" xfId="0" applyNumberFormat="1" applyFont="1" applyBorder="1" applyAlignment="1">
      <alignment horizontal="center" vertical="top"/>
    </xf>
    <xf numFmtId="6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6" xfId="21" applyFont="1" applyFill="1" applyBorder="1" applyAlignment="1">
      <alignment horizontal="center" wrapText="1"/>
      <protection/>
    </xf>
    <xf numFmtId="0" fontId="6" fillId="0" borderId="6" xfId="21" applyFont="1" applyFill="1" applyBorder="1" applyAlignment="1">
      <alignment wrapText="1"/>
      <protection/>
    </xf>
    <xf numFmtId="6" fontId="6" fillId="0" borderId="6" xfId="21" applyNumberFormat="1" applyFont="1" applyFill="1" applyBorder="1" applyAlignment="1">
      <alignment horizontal="right" wrapText="1"/>
      <protection/>
    </xf>
    <xf numFmtId="6" fontId="7" fillId="0" borderId="6" xfId="17" applyNumberFormat="1" applyFont="1" applyBorder="1" applyAlignment="1">
      <alignment/>
    </xf>
    <xf numFmtId="2" fontId="5" fillId="0" borderId="6" xfId="17" applyNumberFormat="1" applyFont="1" applyBorder="1" applyAlignment="1">
      <alignment horizontal="center"/>
    </xf>
    <xf numFmtId="2" fontId="5" fillId="0" borderId="7" xfId="17" applyNumberFormat="1" applyFont="1" applyBorder="1" applyAlignment="1">
      <alignment horizontal="center"/>
    </xf>
    <xf numFmtId="166" fontId="7" fillId="0" borderId="7" xfId="15" applyNumberFormat="1" applyFont="1" applyBorder="1" applyAlignment="1">
      <alignment/>
    </xf>
    <xf numFmtId="166" fontId="7" fillId="0" borderId="8" xfId="15" applyNumberFormat="1" applyFont="1" applyBorder="1" applyAlignment="1">
      <alignment/>
    </xf>
    <xf numFmtId="166" fontId="7" fillId="0" borderId="9" xfId="15" applyNumberFormat="1" applyFont="1" applyBorder="1" applyAlignment="1">
      <alignment/>
    </xf>
    <xf numFmtId="2" fontId="5" fillId="0" borderId="10" xfId="17" applyNumberFormat="1" applyFont="1" applyBorder="1" applyAlignment="1">
      <alignment horizontal="center"/>
    </xf>
    <xf numFmtId="166" fontId="7" fillId="0" borderId="10" xfId="15" applyNumberFormat="1" applyFont="1" applyBorder="1" applyAlignment="1">
      <alignment/>
    </xf>
    <xf numFmtId="166" fontId="7" fillId="0" borderId="11" xfId="15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21" applyFont="1" applyFill="1" applyBorder="1" applyAlignment="1">
      <alignment horizontal="center" wrapText="1"/>
      <protection/>
    </xf>
    <xf numFmtId="0" fontId="6" fillId="0" borderId="12" xfId="21" applyFont="1" applyFill="1" applyBorder="1" applyAlignment="1" quotePrefix="1">
      <alignment horizontal="center" wrapText="1"/>
      <protection/>
    </xf>
    <xf numFmtId="0" fontId="6" fillId="0" borderId="6" xfId="21" applyFont="1" applyFill="1" applyBorder="1" applyAlignment="1" quotePrefix="1">
      <alignment horizontal="center" wrapText="1"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8.421875" style="21" customWidth="1"/>
    <col min="2" max="2" width="28.8515625" style="19" customWidth="1"/>
    <col min="3" max="4" width="19.7109375" style="20" customWidth="1"/>
    <col min="5" max="5" width="19.7109375" style="19" customWidth="1"/>
    <col min="6" max="6" width="17.421875" style="19" bestFit="1" customWidth="1"/>
    <col min="7" max="7" width="13.421875" style="19" customWidth="1"/>
    <col min="8" max="8" width="9.28125" style="19" hidden="1" customWidth="1"/>
    <col min="9" max="11" width="12.7109375" style="19" hidden="1" customWidth="1"/>
    <col min="12" max="12" width="0" style="19" hidden="1" customWidth="1"/>
    <col min="13" max="16384" width="9.140625" style="19" customWidth="1"/>
  </cols>
  <sheetData>
    <row r="1" spans="1:8" s="2" customFormat="1" ht="18" customHeight="1">
      <c r="A1" s="44" t="s">
        <v>245</v>
      </c>
      <c r="B1" s="44"/>
      <c r="C1" s="44"/>
      <c r="D1" s="44"/>
      <c r="E1" s="44"/>
      <c r="F1" s="44"/>
      <c r="G1" s="44"/>
      <c r="H1" s="1"/>
    </row>
    <row r="2" spans="1:8" s="2" customFormat="1" ht="18" customHeight="1">
      <c r="A2" s="45" t="s">
        <v>41</v>
      </c>
      <c r="B2" s="45"/>
      <c r="C2" s="45"/>
      <c r="D2" s="45"/>
      <c r="E2" s="45"/>
      <c r="F2" s="45"/>
      <c r="G2" s="45"/>
      <c r="H2" s="3"/>
    </row>
    <row r="3" spans="1:8" s="2" customFormat="1" ht="16.5" customHeight="1" thickBot="1">
      <c r="A3" s="1"/>
      <c r="B3" s="1"/>
      <c r="C3" s="1"/>
      <c r="D3" s="1"/>
      <c r="E3" s="1"/>
      <c r="F3" s="1"/>
      <c r="G3" s="1"/>
      <c r="H3" s="1"/>
    </row>
    <row r="4" spans="1:8" s="10" customFormat="1" ht="15" customHeight="1">
      <c r="A4" s="4"/>
      <c r="B4" s="5"/>
      <c r="C4" s="6" t="s">
        <v>246</v>
      </c>
      <c r="D4" s="6" t="s">
        <v>247</v>
      </c>
      <c r="E4" s="6" t="s">
        <v>43</v>
      </c>
      <c r="F4" s="7" t="s">
        <v>45</v>
      </c>
      <c r="G4" s="8" t="s">
        <v>46</v>
      </c>
      <c r="H4" s="9"/>
    </row>
    <row r="5" spans="1:8" s="18" customFormat="1" ht="15" customHeight="1" thickBot="1">
      <c r="A5" s="12" t="s">
        <v>47</v>
      </c>
      <c r="B5" s="13" t="s">
        <v>48</v>
      </c>
      <c r="C5" s="14" t="s">
        <v>49</v>
      </c>
      <c r="D5" s="14" t="s">
        <v>50</v>
      </c>
      <c r="E5" s="14" t="s">
        <v>50</v>
      </c>
      <c r="F5" s="15" t="s">
        <v>50</v>
      </c>
      <c r="G5" s="16" t="s">
        <v>51</v>
      </c>
      <c r="H5" s="17"/>
    </row>
    <row r="6" spans="1:7" ht="14.25" customHeight="1">
      <c r="A6" s="37" t="s">
        <v>65</v>
      </c>
      <c r="B6" s="23" t="s">
        <v>0</v>
      </c>
      <c r="C6" s="24">
        <v>1162659455</v>
      </c>
      <c r="D6" s="24">
        <v>629936595</v>
      </c>
      <c r="E6" s="24">
        <v>500534364</v>
      </c>
      <c r="F6" s="25">
        <f aca="true" t="shared" si="0" ref="F6:F53">(D6+E6)/2</f>
        <v>565235479.5</v>
      </c>
      <c r="G6" s="26">
        <f aca="true" t="shared" si="1" ref="G6:G30">F6/C6</f>
        <v>0.4861573843219638</v>
      </c>
    </row>
    <row r="7" spans="1:7" ht="14.25" customHeight="1">
      <c r="A7" s="22" t="s">
        <v>66</v>
      </c>
      <c r="B7" s="23" t="s">
        <v>1</v>
      </c>
      <c r="C7" s="24">
        <v>656639766</v>
      </c>
      <c r="D7" s="24">
        <v>337850301</v>
      </c>
      <c r="E7" s="24">
        <v>271888164</v>
      </c>
      <c r="F7" s="25">
        <f t="shared" si="0"/>
        <v>304869232.5</v>
      </c>
      <c r="G7" s="26">
        <f t="shared" si="1"/>
        <v>0.4642868864874687</v>
      </c>
    </row>
    <row r="8" spans="1:7" ht="15.75" customHeight="1" hidden="1">
      <c r="A8" s="22" t="s">
        <v>67</v>
      </c>
      <c r="B8" s="23" t="s">
        <v>2</v>
      </c>
      <c r="C8" s="24">
        <v>195140399</v>
      </c>
      <c r="D8" s="24">
        <v>19780141</v>
      </c>
      <c r="E8" s="24">
        <v>24723901</v>
      </c>
      <c r="F8" s="25">
        <f t="shared" si="0"/>
        <v>22252021</v>
      </c>
      <c r="G8" s="26">
        <f t="shared" si="1"/>
        <v>0.11403082659475346</v>
      </c>
    </row>
    <row r="9" spans="1:7" ht="15.75" customHeight="1" hidden="1">
      <c r="A9" s="22" t="s">
        <v>68</v>
      </c>
      <c r="B9" s="23" t="s">
        <v>3</v>
      </c>
      <c r="C9" s="24">
        <v>140610649</v>
      </c>
      <c r="D9" s="24">
        <v>77147832</v>
      </c>
      <c r="E9" s="24">
        <v>68728366</v>
      </c>
      <c r="F9" s="25">
        <f t="shared" si="0"/>
        <v>72938099</v>
      </c>
      <c r="G9" s="26">
        <f t="shared" si="1"/>
        <v>0.5187238627993247</v>
      </c>
    </row>
    <row r="10" spans="1:7" ht="14.25" customHeight="1">
      <c r="A10" s="38" t="s">
        <v>69</v>
      </c>
      <c r="B10" s="23" t="s">
        <v>4</v>
      </c>
      <c r="C10" s="24">
        <v>190355208</v>
      </c>
      <c r="D10" s="24">
        <v>93152152</v>
      </c>
      <c r="E10" s="24">
        <v>88708253</v>
      </c>
      <c r="F10" s="25">
        <f t="shared" si="0"/>
        <v>90930202.5</v>
      </c>
      <c r="G10" s="26">
        <f t="shared" si="1"/>
        <v>0.47768696982538034</v>
      </c>
    </row>
    <row r="11" spans="1:7" ht="14.25" customHeight="1">
      <c r="A11" s="39" t="s">
        <v>70</v>
      </c>
      <c r="B11" s="23" t="s">
        <v>5</v>
      </c>
      <c r="C11" s="24">
        <v>6467402495</v>
      </c>
      <c r="D11" s="24">
        <v>3401126371</v>
      </c>
      <c r="E11" s="24">
        <v>3256554731</v>
      </c>
      <c r="F11" s="25">
        <f t="shared" si="0"/>
        <v>3328840551</v>
      </c>
      <c r="G11" s="26">
        <f t="shared" si="1"/>
        <v>0.5147105895409406</v>
      </c>
    </row>
    <row r="12" spans="1:7" ht="14.25" customHeight="1">
      <c r="A12" s="39" t="s">
        <v>254</v>
      </c>
      <c r="B12" s="23" t="s">
        <v>255</v>
      </c>
      <c r="C12" s="24">
        <f>+C13+C14</f>
        <v>4620075257</v>
      </c>
      <c r="D12" s="24">
        <f>+D13+D14</f>
        <v>2308205896</v>
      </c>
      <c r="E12" s="24">
        <f>+E13+E14</f>
        <v>2190485995</v>
      </c>
      <c r="F12" s="25">
        <f>(D12+E12)/2</f>
        <v>2249345945.5</v>
      </c>
      <c r="G12" s="26">
        <f>F12/C12</f>
        <v>0.48686348606377255</v>
      </c>
    </row>
    <row r="13" spans="1:7" ht="14.25" customHeight="1">
      <c r="A13" s="39" t="s">
        <v>71</v>
      </c>
      <c r="B13" s="23" t="s">
        <v>6</v>
      </c>
      <c r="C13" s="24">
        <v>2664821011</v>
      </c>
      <c r="D13" s="24">
        <v>1345206902</v>
      </c>
      <c r="E13" s="24">
        <v>1293756166</v>
      </c>
      <c r="F13" s="25">
        <f t="shared" si="0"/>
        <v>1319481534</v>
      </c>
      <c r="G13" s="26">
        <f t="shared" si="1"/>
        <v>0.4951482777092229</v>
      </c>
    </row>
    <row r="14" spans="1:7" ht="14.25" customHeight="1">
      <c r="A14" s="39" t="s">
        <v>72</v>
      </c>
      <c r="B14" s="23" t="s">
        <v>7</v>
      </c>
      <c r="C14" s="24">
        <v>1955254246</v>
      </c>
      <c r="D14" s="24">
        <v>962998994</v>
      </c>
      <c r="E14" s="24">
        <v>896729829</v>
      </c>
      <c r="F14" s="25">
        <f t="shared" si="0"/>
        <v>929864411.5</v>
      </c>
      <c r="G14" s="26">
        <f t="shared" si="1"/>
        <v>0.47557212234791896</v>
      </c>
    </row>
    <row r="15" spans="1:7" ht="15.75" customHeight="1" hidden="1">
      <c r="A15" s="39" t="s">
        <v>73</v>
      </c>
      <c r="B15" s="23" t="s">
        <v>8</v>
      </c>
      <c r="C15" s="24">
        <v>399164527</v>
      </c>
      <c r="D15" s="24">
        <v>63962425</v>
      </c>
      <c r="E15" s="24">
        <v>57740830</v>
      </c>
      <c r="F15" s="25">
        <f t="shared" si="0"/>
        <v>60851627.5</v>
      </c>
      <c r="G15" s="26">
        <f t="shared" si="1"/>
        <v>0.15244748314020398</v>
      </c>
    </row>
    <row r="16" spans="1:7" ht="15.75" customHeight="1" hidden="1">
      <c r="A16" s="39" t="s">
        <v>74</v>
      </c>
      <c r="B16" s="23" t="s">
        <v>9</v>
      </c>
      <c r="C16" s="24">
        <v>295305937</v>
      </c>
      <c r="D16" s="24">
        <v>82180761</v>
      </c>
      <c r="E16" s="24">
        <v>79506268</v>
      </c>
      <c r="F16" s="25">
        <f t="shared" si="0"/>
        <v>80843514.5</v>
      </c>
      <c r="G16" s="26">
        <f t="shared" si="1"/>
        <v>0.27376190035759423</v>
      </c>
    </row>
    <row r="17" spans="1:11" ht="14.25" customHeight="1">
      <c r="A17" s="39" t="s">
        <v>75</v>
      </c>
      <c r="B17" s="23" t="s">
        <v>10</v>
      </c>
      <c r="C17" s="24">
        <v>1838851051</v>
      </c>
      <c r="D17" s="24">
        <v>766602018</v>
      </c>
      <c r="E17" s="24">
        <v>661873262</v>
      </c>
      <c r="F17" s="25">
        <f t="shared" si="0"/>
        <v>714237640</v>
      </c>
      <c r="G17" s="26">
        <f t="shared" si="1"/>
        <v>0.388415168053761</v>
      </c>
      <c r="I17" s="35" t="s">
        <v>61</v>
      </c>
      <c r="J17" s="35"/>
      <c r="K17" s="35"/>
    </row>
    <row r="18" spans="1:11" ht="14.25" customHeight="1">
      <c r="A18" s="22">
        <v>10</v>
      </c>
      <c r="B18" s="23" t="s">
        <v>11</v>
      </c>
      <c r="C18" s="24">
        <v>194379965</v>
      </c>
      <c r="D18" s="24">
        <v>1957905915</v>
      </c>
      <c r="E18" s="24">
        <v>1855871737</v>
      </c>
      <c r="F18" s="25">
        <f t="shared" si="0"/>
        <v>1906888826</v>
      </c>
      <c r="G18" s="26">
        <f t="shared" si="1"/>
        <v>9.810109935969995</v>
      </c>
      <c r="I18" s="36" t="s">
        <v>248</v>
      </c>
      <c r="J18" s="36" t="s">
        <v>249</v>
      </c>
      <c r="K18" s="36" t="s">
        <v>63</v>
      </c>
    </row>
    <row r="19" spans="1:7" ht="14.25" customHeight="1">
      <c r="A19" s="22">
        <v>11</v>
      </c>
      <c r="B19" s="23" t="s">
        <v>12</v>
      </c>
      <c r="C19" s="24">
        <v>949011021</v>
      </c>
      <c r="D19" s="24">
        <v>379312027</v>
      </c>
      <c r="E19" s="24">
        <v>337396475</v>
      </c>
      <c r="F19" s="25">
        <f t="shared" si="0"/>
        <v>358354251</v>
      </c>
      <c r="G19" s="26">
        <f t="shared" si="1"/>
        <v>0.3776081026144374</v>
      </c>
    </row>
    <row r="20" spans="1:11" ht="14.25" customHeight="1">
      <c r="A20" s="22">
        <v>11.1</v>
      </c>
      <c r="B20" s="23" t="s">
        <v>52</v>
      </c>
      <c r="C20" s="24">
        <f>C19*(I20/(I20+I21))</f>
        <v>226147312.96113822</v>
      </c>
      <c r="D20" s="24">
        <f>D19*(J20/(J20+J21))</f>
        <v>85958767.40977037</v>
      </c>
      <c r="E20" s="24">
        <f>E19*(K20/(K20+K21))</f>
        <v>72791261.82860063</v>
      </c>
      <c r="F20" s="25">
        <f t="shared" si="0"/>
        <v>79375014.6191855</v>
      </c>
      <c r="G20" s="26">
        <f t="shared" si="1"/>
        <v>0.35098809523695523</v>
      </c>
      <c r="H20" s="27"/>
      <c r="I20" s="28">
        <v>2311218</v>
      </c>
      <c r="J20" s="29">
        <v>1058406</v>
      </c>
      <c r="K20" s="30">
        <v>960530</v>
      </c>
    </row>
    <row r="21" spans="1:11" ht="14.25" customHeight="1">
      <c r="A21" s="22">
        <v>11.2</v>
      </c>
      <c r="B21" s="23" t="s">
        <v>53</v>
      </c>
      <c r="C21" s="24">
        <f>C19-C20</f>
        <v>722863708.0388618</v>
      </c>
      <c r="D21" s="24">
        <f>D19-D20</f>
        <v>293353259.59022963</v>
      </c>
      <c r="E21" s="24">
        <f>E19-E20</f>
        <v>264605213.17139935</v>
      </c>
      <c r="F21" s="25">
        <f t="shared" si="0"/>
        <v>278979236.3808145</v>
      </c>
      <c r="G21" s="26">
        <f t="shared" si="1"/>
        <v>0.3859361498970375</v>
      </c>
      <c r="H21" s="31"/>
      <c r="I21" s="32">
        <v>7387643</v>
      </c>
      <c r="J21" s="33">
        <v>3612044</v>
      </c>
      <c r="K21" s="11">
        <v>3491645</v>
      </c>
    </row>
    <row r="22" spans="1:11" ht="14.25" customHeight="1">
      <c r="A22" s="22">
        <v>12</v>
      </c>
      <c r="B22" s="23" t="s">
        <v>13</v>
      </c>
      <c r="C22" s="24">
        <v>915229807</v>
      </c>
      <c r="D22" s="24">
        <v>517264110</v>
      </c>
      <c r="E22" s="24">
        <v>382560596</v>
      </c>
      <c r="F22" s="25">
        <f t="shared" si="0"/>
        <v>449912353</v>
      </c>
      <c r="G22" s="26">
        <f t="shared" si="1"/>
        <v>0.49158402573748344</v>
      </c>
      <c r="I22" s="36" t="s">
        <v>248</v>
      </c>
      <c r="J22" s="36" t="s">
        <v>249</v>
      </c>
      <c r="K22" s="36" t="s">
        <v>63</v>
      </c>
    </row>
    <row r="23" spans="1:7" ht="15.75" customHeight="1" hidden="1">
      <c r="A23" s="22">
        <v>13</v>
      </c>
      <c r="B23" s="23" t="s">
        <v>14</v>
      </c>
      <c r="C23" s="24">
        <v>160747741</v>
      </c>
      <c r="D23" s="24">
        <v>123489613</v>
      </c>
      <c r="E23" s="24">
        <v>108368192</v>
      </c>
      <c r="F23" s="25">
        <f t="shared" si="0"/>
        <v>115928902.5</v>
      </c>
      <c r="G23" s="26">
        <f t="shared" si="1"/>
        <v>0.7211852669207961</v>
      </c>
    </row>
    <row r="24" spans="1:7" ht="15.75" customHeight="1" hidden="1">
      <c r="A24" s="22">
        <v>14</v>
      </c>
      <c r="B24" s="23" t="s">
        <v>15</v>
      </c>
      <c r="C24" s="24">
        <v>30382422</v>
      </c>
      <c r="D24" s="24">
        <v>1536273</v>
      </c>
      <c r="E24" s="24">
        <v>2400462</v>
      </c>
      <c r="F24" s="25">
        <f t="shared" si="0"/>
        <v>1968367.5</v>
      </c>
      <c r="G24" s="26">
        <f t="shared" si="1"/>
        <v>0.0647863919472911</v>
      </c>
    </row>
    <row r="25" spans="1:7" ht="15.75" customHeight="1" hidden="1">
      <c r="A25" s="22">
        <v>15.1</v>
      </c>
      <c r="B25" s="23" t="s">
        <v>16</v>
      </c>
      <c r="C25" s="24">
        <v>3168332</v>
      </c>
      <c r="D25" s="24">
        <v>3061492</v>
      </c>
      <c r="E25" s="24">
        <v>3128146</v>
      </c>
      <c r="F25" s="25">
        <f t="shared" si="0"/>
        <v>3094819</v>
      </c>
      <c r="G25" s="26">
        <f t="shared" si="1"/>
        <v>0.9767975704566314</v>
      </c>
    </row>
    <row r="26" spans="1:7" ht="15.75" customHeight="1" hidden="1">
      <c r="A26" s="22">
        <v>15.2</v>
      </c>
      <c r="B26" s="23" t="s">
        <v>17</v>
      </c>
      <c r="C26" s="24">
        <v>4089</v>
      </c>
      <c r="D26" s="24">
        <v>7</v>
      </c>
      <c r="E26" s="24">
        <v>116</v>
      </c>
      <c r="F26" s="25">
        <f t="shared" si="0"/>
        <v>61.5</v>
      </c>
      <c r="G26" s="26">
        <f t="shared" si="1"/>
        <v>0.01504035216434336</v>
      </c>
    </row>
    <row r="27" spans="1:7" ht="15.75" customHeight="1" hidden="1">
      <c r="A27" s="22">
        <v>15.3</v>
      </c>
      <c r="B27" s="23" t="s">
        <v>18</v>
      </c>
      <c r="C27" s="24">
        <v>22341442</v>
      </c>
      <c r="D27" s="24">
        <v>416045980</v>
      </c>
      <c r="E27" s="24">
        <v>353050779</v>
      </c>
      <c r="F27" s="25">
        <f t="shared" si="0"/>
        <v>384548379.5</v>
      </c>
      <c r="G27" s="26">
        <f t="shared" si="1"/>
        <v>17.21233479468335</v>
      </c>
    </row>
    <row r="28" spans="1:7" ht="15.75" customHeight="1" hidden="1">
      <c r="A28" s="22">
        <v>15.4</v>
      </c>
      <c r="B28" s="23" t="s">
        <v>19</v>
      </c>
      <c r="C28" s="24">
        <v>10125652</v>
      </c>
      <c r="D28" s="24">
        <v>3480897</v>
      </c>
      <c r="E28" s="24">
        <v>3758347</v>
      </c>
      <c r="F28" s="25">
        <f t="shared" si="0"/>
        <v>3619622</v>
      </c>
      <c r="G28" s="26">
        <f t="shared" si="1"/>
        <v>0.3574705115285416</v>
      </c>
    </row>
    <row r="29" spans="1:7" ht="15.75" customHeight="1" hidden="1">
      <c r="A29" s="22">
        <v>15.5</v>
      </c>
      <c r="B29" s="23" t="s">
        <v>20</v>
      </c>
      <c r="C29" s="24">
        <v>9022645</v>
      </c>
      <c r="D29" s="24">
        <v>1948767</v>
      </c>
      <c r="E29" s="24">
        <v>1653768</v>
      </c>
      <c r="F29" s="25">
        <f t="shared" si="0"/>
        <v>1801267.5</v>
      </c>
      <c r="G29" s="26">
        <f t="shared" si="1"/>
        <v>0.19963852063336196</v>
      </c>
    </row>
    <row r="30" spans="1:7" ht="15.75" customHeight="1" hidden="1">
      <c r="A30" s="22">
        <v>15.6</v>
      </c>
      <c r="B30" s="23" t="s">
        <v>21</v>
      </c>
      <c r="C30" s="24">
        <v>11227968</v>
      </c>
      <c r="D30" s="24">
        <v>1727586</v>
      </c>
      <c r="E30" s="24">
        <v>5160776</v>
      </c>
      <c r="F30" s="25">
        <f t="shared" si="0"/>
        <v>3444181</v>
      </c>
      <c r="G30" s="26">
        <f t="shared" si="1"/>
        <v>0.30675016173897185</v>
      </c>
    </row>
    <row r="31" spans="1:7" ht="15.75" customHeight="1" hidden="1">
      <c r="A31" s="22">
        <v>15.7</v>
      </c>
      <c r="B31" s="23" t="s">
        <v>22</v>
      </c>
      <c r="C31" s="24">
        <v>0</v>
      </c>
      <c r="D31" s="24">
        <v>0</v>
      </c>
      <c r="E31" s="24">
        <v>0</v>
      </c>
      <c r="F31" s="25">
        <f t="shared" si="0"/>
        <v>0</v>
      </c>
      <c r="G31" s="26">
        <f>IF(C31=0,0,+F31/C31)</f>
        <v>0</v>
      </c>
    </row>
    <row r="32" spans="1:7" ht="14.25" customHeight="1">
      <c r="A32" s="22">
        <v>16</v>
      </c>
      <c r="B32" s="23" t="s">
        <v>23</v>
      </c>
      <c r="C32" s="24">
        <v>11492094216</v>
      </c>
      <c r="D32" s="24">
        <v>1730987569</v>
      </c>
      <c r="E32" s="24">
        <v>2100754086</v>
      </c>
      <c r="F32" s="25">
        <f t="shared" si="0"/>
        <v>1915870827.5</v>
      </c>
      <c r="G32" s="26">
        <f aca="true" t="shared" si="2" ref="G32:G53">F32/C32</f>
        <v>0.1667120710542563</v>
      </c>
    </row>
    <row r="33" spans="1:7" ht="14.25" customHeight="1">
      <c r="A33" s="22">
        <v>17</v>
      </c>
      <c r="B33" s="23" t="s">
        <v>24</v>
      </c>
      <c r="C33" s="24">
        <v>7447471129</v>
      </c>
      <c r="D33" s="24">
        <v>3822021078</v>
      </c>
      <c r="E33" s="24">
        <v>3620386672</v>
      </c>
      <c r="F33" s="25">
        <f t="shared" si="0"/>
        <v>3721203875</v>
      </c>
      <c r="G33" s="26">
        <f t="shared" si="2"/>
        <v>0.49966006051501943</v>
      </c>
    </row>
    <row r="34" spans="1:11" ht="14.25" customHeight="1">
      <c r="A34" s="22">
        <v>17.1</v>
      </c>
      <c r="B34" s="23" t="s">
        <v>54</v>
      </c>
      <c r="C34" s="24">
        <f>C33*(I34/(I34+I35))</f>
        <v>4727810473.707704</v>
      </c>
      <c r="D34" s="24">
        <f>D33*(J34/(J34+J35))</f>
        <v>2381971653.3762283</v>
      </c>
      <c r="E34" s="24">
        <f>E33*(K34/(K34+K35))</f>
        <v>2275982092.5730686</v>
      </c>
      <c r="F34" s="25">
        <f t="shared" si="0"/>
        <v>2328976872.9746485</v>
      </c>
      <c r="G34" s="26">
        <f t="shared" si="2"/>
        <v>0.49261214803904535</v>
      </c>
      <c r="H34" s="27"/>
      <c r="I34" s="28">
        <v>26385319</v>
      </c>
      <c r="J34" s="29">
        <v>14512263</v>
      </c>
      <c r="K34" s="30">
        <v>14267752</v>
      </c>
    </row>
    <row r="35" spans="1:11" ht="14.25" customHeight="1">
      <c r="A35" s="22">
        <v>17.2</v>
      </c>
      <c r="B35" s="23" t="s">
        <v>55</v>
      </c>
      <c r="C35" s="24">
        <f>C33-C34</f>
        <v>2719660655.2922964</v>
      </c>
      <c r="D35" s="24">
        <f>D33-D34</f>
        <v>1440049424.6237717</v>
      </c>
      <c r="E35" s="24">
        <f>E33-E34</f>
        <v>1344404579.4269314</v>
      </c>
      <c r="F35" s="25">
        <f t="shared" si="0"/>
        <v>1392227002.0253515</v>
      </c>
      <c r="G35" s="26">
        <f t="shared" si="2"/>
        <v>0.5119120281848992</v>
      </c>
      <c r="H35" s="31"/>
      <c r="I35" s="32">
        <v>15178086</v>
      </c>
      <c r="J35" s="33">
        <v>8773562</v>
      </c>
      <c r="K35" s="11">
        <v>8427848</v>
      </c>
    </row>
    <row r="36" spans="1:7" ht="14.25" customHeight="1">
      <c r="A36" s="22">
        <v>18</v>
      </c>
      <c r="B36" s="23" t="s">
        <v>25</v>
      </c>
      <c r="C36" s="24">
        <v>727461043</v>
      </c>
      <c r="D36" s="24">
        <v>378129307</v>
      </c>
      <c r="E36" s="24">
        <v>355452897</v>
      </c>
      <c r="F36" s="25">
        <f t="shared" si="0"/>
        <v>366791102</v>
      </c>
      <c r="G36" s="26">
        <f t="shared" si="2"/>
        <v>0.5042072087975713</v>
      </c>
    </row>
    <row r="37" spans="1:11" ht="14.25" customHeight="1">
      <c r="A37" s="22">
        <v>18.1</v>
      </c>
      <c r="B37" s="23" t="s">
        <v>56</v>
      </c>
      <c r="C37" s="24">
        <f>C36*(I37/(I37+I38))</f>
        <v>619956184.1832223</v>
      </c>
      <c r="D37" s="24">
        <f>D36*(J37/(J37+J38))</f>
        <v>327713480.0178255</v>
      </c>
      <c r="E37" s="24">
        <f>E36*(K37/(K37+K38))</f>
        <v>308750276.98114395</v>
      </c>
      <c r="F37" s="25">
        <f t="shared" si="0"/>
        <v>318231878.4994847</v>
      </c>
      <c r="G37" s="26">
        <f t="shared" si="2"/>
        <v>0.5133134995963429</v>
      </c>
      <c r="H37" s="27"/>
      <c r="I37" s="28">
        <v>3042717</v>
      </c>
      <c r="J37" s="29">
        <v>1406080</v>
      </c>
      <c r="K37" s="30">
        <v>1367449</v>
      </c>
    </row>
    <row r="38" spans="1:11" ht="14.25" customHeight="1">
      <c r="A38" s="22">
        <v>18.2</v>
      </c>
      <c r="B38" s="23" t="s">
        <v>57</v>
      </c>
      <c r="C38" s="24">
        <f>C36-C37</f>
        <v>107504858.8167777</v>
      </c>
      <c r="D38" s="24">
        <f>D36-D37</f>
        <v>50415826.982174516</v>
      </c>
      <c r="E38" s="24">
        <f>E36-E37</f>
        <v>46702620.01885605</v>
      </c>
      <c r="F38" s="25">
        <f t="shared" si="0"/>
        <v>48559223.50051528</v>
      </c>
      <c r="G38" s="26">
        <f t="shared" si="2"/>
        <v>0.4516932912146377</v>
      </c>
      <c r="H38" s="25"/>
      <c r="I38" s="32">
        <v>527629</v>
      </c>
      <c r="J38" s="33">
        <v>216313</v>
      </c>
      <c r="K38" s="11">
        <v>206845</v>
      </c>
    </row>
    <row r="39" spans="1:7" ht="15.75" customHeight="1" hidden="1">
      <c r="A39" s="22">
        <v>19.1</v>
      </c>
      <c r="B39" s="23" t="s">
        <v>26</v>
      </c>
      <c r="C39" s="24">
        <v>14613695</v>
      </c>
      <c r="D39" s="24">
        <v>16527763</v>
      </c>
      <c r="E39" s="24">
        <v>5299443</v>
      </c>
      <c r="F39" s="25">
        <f t="shared" si="0"/>
        <v>10913603</v>
      </c>
      <c r="G39" s="26">
        <f t="shared" si="2"/>
        <v>0.7468065400297461</v>
      </c>
    </row>
    <row r="40" spans="1:7" ht="14.25" customHeight="1">
      <c r="A40" s="22">
        <v>19.2</v>
      </c>
      <c r="B40" s="23" t="s">
        <v>27</v>
      </c>
      <c r="C40" s="24">
        <v>10866063903</v>
      </c>
      <c r="D40" s="24">
        <v>3546923598</v>
      </c>
      <c r="E40" s="24">
        <v>3463441598</v>
      </c>
      <c r="F40" s="25">
        <f t="shared" si="0"/>
        <v>3505182598</v>
      </c>
      <c r="G40" s="26">
        <f t="shared" si="2"/>
        <v>0.32258070901205155</v>
      </c>
    </row>
    <row r="41" spans="1:7" ht="15.75" customHeight="1" hidden="1">
      <c r="A41" s="22">
        <v>19.3</v>
      </c>
      <c r="B41" s="23" t="s">
        <v>28</v>
      </c>
      <c r="C41" s="24">
        <v>2266225</v>
      </c>
      <c r="D41" s="24">
        <v>806724</v>
      </c>
      <c r="E41" s="24">
        <v>1201449</v>
      </c>
      <c r="F41" s="25">
        <f t="shared" si="0"/>
        <v>1004086.5</v>
      </c>
      <c r="G41" s="26">
        <f t="shared" si="2"/>
        <v>0.44306567088440024</v>
      </c>
    </row>
    <row r="42" spans="1:9" ht="14.25" customHeight="1">
      <c r="A42" s="22">
        <v>19.4</v>
      </c>
      <c r="B42" s="23" t="s">
        <v>29</v>
      </c>
      <c r="C42" s="24">
        <v>2312244773</v>
      </c>
      <c r="D42" s="24">
        <v>1033275560</v>
      </c>
      <c r="E42" s="24">
        <v>1006068684</v>
      </c>
      <c r="F42" s="25">
        <f t="shared" si="0"/>
        <v>1019672122</v>
      </c>
      <c r="G42" s="26">
        <f t="shared" si="2"/>
        <v>0.44098796715065597</v>
      </c>
      <c r="I42" s="10" t="s">
        <v>58</v>
      </c>
    </row>
    <row r="43" spans="1:9" ht="14.25" customHeight="1">
      <c r="A43" s="22">
        <v>21.1</v>
      </c>
      <c r="B43" s="23" t="s">
        <v>30</v>
      </c>
      <c r="C43" s="24">
        <v>8734452885</v>
      </c>
      <c r="D43" s="24">
        <v>2920698188</v>
      </c>
      <c r="E43" s="24">
        <v>2793484751</v>
      </c>
      <c r="F43" s="25">
        <f t="shared" si="0"/>
        <v>2857091469.5</v>
      </c>
      <c r="G43" s="26">
        <f t="shared" si="2"/>
        <v>0.3271059455145255</v>
      </c>
      <c r="I43" s="34" t="s">
        <v>76</v>
      </c>
    </row>
    <row r="44" spans="1:9" ht="14.25" customHeight="1">
      <c r="A44" s="22">
        <v>21.2</v>
      </c>
      <c r="B44" s="23" t="s">
        <v>31</v>
      </c>
      <c r="C44" s="24">
        <v>820671490</v>
      </c>
      <c r="D44" s="24">
        <v>400170184</v>
      </c>
      <c r="E44" s="24">
        <v>376889357</v>
      </c>
      <c r="F44" s="25">
        <f t="shared" si="0"/>
        <v>388529770.5</v>
      </c>
      <c r="G44" s="26">
        <f t="shared" si="2"/>
        <v>0.4734291068159319</v>
      </c>
      <c r="I44" s="34" t="s">
        <v>59</v>
      </c>
    </row>
    <row r="45" spans="1:9" ht="14.25" customHeight="1">
      <c r="A45" s="22">
        <v>22</v>
      </c>
      <c r="B45" s="23" t="s">
        <v>32</v>
      </c>
      <c r="C45" s="24">
        <v>227644756</v>
      </c>
      <c r="D45" s="24">
        <v>86403636</v>
      </c>
      <c r="E45" s="24">
        <v>86182551</v>
      </c>
      <c r="F45" s="25">
        <f t="shared" si="0"/>
        <v>86293093.5</v>
      </c>
      <c r="G45" s="26">
        <f t="shared" si="2"/>
        <v>0.3790691031775843</v>
      </c>
      <c r="I45" s="34" t="s">
        <v>60</v>
      </c>
    </row>
    <row r="46" spans="1:7" ht="14.25" customHeight="1">
      <c r="A46" s="22">
        <v>23</v>
      </c>
      <c r="B46" s="23" t="s">
        <v>33</v>
      </c>
      <c r="C46" s="24">
        <v>126201797</v>
      </c>
      <c r="D46" s="24">
        <v>71390163</v>
      </c>
      <c r="E46" s="24">
        <v>73512823</v>
      </c>
      <c r="F46" s="25">
        <f t="shared" si="0"/>
        <v>72451493</v>
      </c>
      <c r="G46" s="26">
        <f t="shared" si="2"/>
        <v>0.5740924037713979</v>
      </c>
    </row>
    <row r="47" spans="1:7" ht="14.25" customHeight="1">
      <c r="A47" s="22">
        <v>24</v>
      </c>
      <c r="B47" s="23" t="s">
        <v>34</v>
      </c>
      <c r="C47" s="24">
        <v>664670248</v>
      </c>
      <c r="D47" s="24">
        <v>396585794</v>
      </c>
      <c r="E47" s="24">
        <v>346102423</v>
      </c>
      <c r="F47" s="25">
        <f t="shared" si="0"/>
        <v>371344108.5</v>
      </c>
      <c r="G47" s="26">
        <f t="shared" si="2"/>
        <v>0.5586892291589378</v>
      </c>
    </row>
    <row r="48" spans="1:7" ht="14.25" customHeight="1">
      <c r="A48" s="22">
        <v>26</v>
      </c>
      <c r="B48" s="23" t="s">
        <v>35</v>
      </c>
      <c r="C48" s="24">
        <v>19938715</v>
      </c>
      <c r="D48" s="24">
        <v>9566298</v>
      </c>
      <c r="E48" s="24">
        <v>7681822</v>
      </c>
      <c r="F48" s="25">
        <f t="shared" si="0"/>
        <v>8624060</v>
      </c>
      <c r="G48" s="26">
        <f t="shared" si="2"/>
        <v>0.4325283750733184</v>
      </c>
    </row>
    <row r="49" spans="1:7" ht="14.25" customHeight="1">
      <c r="A49" s="22">
        <v>27</v>
      </c>
      <c r="B49" s="23" t="s">
        <v>36</v>
      </c>
      <c r="C49" s="24">
        <v>102530728</v>
      </c>
      <c r="D49" s="24">
        <v>49386437</v>
      </c>
      <c r="E49" s="24">
        <v>46089067</v>
      </c>
      <c r="F49" s="25">
        <f t="shared" si="0"/>
        <v>47737752</v>
      </c>
      <c r="G49" s="26">
        <f t="shared" si="2"/>
        <v>0.46559458740993237</v>
      </c>
    </row>
    <row r="50" spans="1:7" ht="14.25" customHeight="1">
      <c r="A50" s="22">
        <v>28</v>
      </c>
      <c r="B50" s="23" t="s">
        <v>37</v>
      </c>
      <c r="C50" s="24">
        <v>101950943</v>
      </c>
      <c r="D50" s="24">
        <v>42755599</v>
      </c>
      <c r="E50" s="24">
        <v>37907820</v>
      </c>
      <c r="F50" s="25">
        <f t="shared" si="0"/>
        <v>40331709.5</v>
      </c>
      <c r="G50" s="26">
        <f t="shared" si="2"/>
        <v>0.395599180480361</v>
      </c>
    </row>
    <row r="51" spans="1:7" ht="14.25" customHeight="1">
      <c r="A51" s="22">
        <v>33</v>
      </c>
      <c r="B51" s="23" t="s">
        <v>38</v>
      </c>
      <c r="C51" s="24">
        <v>292156933</v>
      </c>
      <c r="D51" s="24">
        <v>379832475</v>
      </c>
      <c r="E51" s="24">
        <v>401056771</v>
      </c>
      <c r="F51" s="25">
        <f t="shared" si="0"/>
        <v>390444623</v>
      </c>
      <c r="G51" s="26">
        <f t="shared" si="2"/>
        <v>1.3364208714499342</v>
      </c>
    </row>
    <row r="52" spans="1:7" ht="15.75" customHeight="1" hidden="1">
      <c r="A52" s="22">
        <v>34</v>
      </c>
      <c r="B52" s="23" t="s">
        <v>39</v>
      </c>
      <c r="C52" s="24">
        <v>62224279279</v>
      </c>
      <c r="D52" s="24">
        <v>26071177487</v>
      </c>
      <c r="E52" s="24">
        <v>24975605738</v>
      </c>
      <c r="F52" s="25">
        <f t="shared" si="0"/>
        <v>25523391612.5</v>
      </c>
      <c r="G52" s="26">
        <f t="shared" si="2"/>
        <v>0.41018380458950304</v>
      </c>
    </row>
    <row r="53" spans="1:7" ht="14.25" customHeight="1">
      <c r="A53" s="22"/>
      <c r="B53" s="23" t="s">
        <v>39</v>
      </c>
      <c r="C53" s="24">
        <f>+C6+C7+C10+C11+C13+C14+C17+C18+C20+C21+C22+C32+C34+C35+C37+C38+C40+C42+C43+C44+C45+C46+C47+C48+C49+C50+C51</f>
        <v>60930157584</v>
      </c>
      <c r="D53" s="24">
        <f>+D6+D7+D10+D11+D13+D14+D17+D18+D20+D21+D22+D32+D34+D35+D37+D38+D40+D42+D43+D44+D45+D46+D47+D48+D49+D50+D51</f>
        <v>25259481271</v>
      </c>
      <c r="E53" s="24">
        <f>+E6+E7+E10+E11+E13+E14+E17+E18+E20+E21+E22+E32+E34+E35+E37+E38+E40+E42+E43+E44+E45+E46+E47+E48+E49+E50+E51</f>
        <v>24260884899</v>
      </c>
      <c r="F53" s="25">
        <f t="shared" si="0"/>
        <v>24760183085</v>
      </c>
      <c r="G53" s="26">
        <f t="shared" si="2"/>
        <v>0.4063699170786638</v>
      </c>
    </row>
    <row r="54" ht="15.75">
      <c r="E54"/>
    </row>
  </sheetData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- 12/6/2007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3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8.421875" style="21" customWidth="1"/>
    <col min="2" max="2" width="44.57421875" style="19" customWidth="1"/>
    <col min="3" max="4" width="19.7109375" style="20" customWidth="1"/>
    <col min="5" max="16384" width="9.140625" style="19" customWidth="1"/>
  </cols>
  <sheetData>
    <row r="1" spans="1:4" s="2" customFormat="1" ht="27.75" customHeight="1">
      <c r="A1" s="44" t="s">
        <v>253</v>
      </c>
      <c r="B1" s="44"/>
      <c r="C1" s="44"/>
      <c r="D1" s="44"/>
    </row>
    <row r="2" spans="1:4" s="2" customFormat="1" ht="15" customHeight="1" thickBot="1">
      <c r="A2" s="1"/>
      <c r="B2" s="1"/>
      <c r="C2" s="1"/>
      <c r="D2" s="1"/>
    </row>
    <row r="3" spans="1:4" s="10" customFormat="1" ht="17.25" customHeight="1">
      <c r="A3" s="4"/>
      <c r="B3" s="5"/>
      <c r="C3" s="8" t="s">
        <v>250</v>
      </c>
      <c r="D3" s="6" t="s">
        <v>251</v>
      </c>
    </row>
    <row r="4" spans="1:4" s="18" customFormat="1" ht="17.25" customHeight="1" thickBot="1">
      <c r="A4" s="12" t="s">
        <v>47</v>
      </c>
      <c r="B4" s="13" t="s">
        <v>48</v>
      </c>
      <c r="C4" s="16" t="s">
        <v>51</v>
      </c>
      <c r="D4" s="14" t="s">
        <v>51</v>
      </c>
    </row>
    <row r="5" spans="1:4" ht="13.5" customHeight="1">
      <c r="A5" s="37" t="s">
        <v>65</v>
      </c>
      <c r="B5" s="23" t="s">
        <v>0</v>
      </c>
      <c r="C5" s="26">
        <v>0.4861573843219638</v>
      </c>
      <c r="D5" s="26">
        <v>0.4901533899624919</v>
      </c>
    </row>
    <row r="6" spans="1:4" ht="13.5" customHeight="1">
      <c r="A6" s="22" t="s">
        <v>66</v>
      </c>
      <c r="B6" s="23" t="s">
        <v>1</v>
      </c>
      <c r="C6" s="26">
        <v>0.4642868864874687</v>
      </c>
      <c r="D6" s="26">
        <v>0.4579353184088654</v>
      </c>
    </row>
    <row r="7" spans="1:4" ht="13.5" customHeight="1">
      <c r="A7" s="22" t="s">
        <v>67</v>
      </c>
      <c r="B7" s="23" t="s">
        <v>2</v>
      </c>
      <c r="C7" s="26">
        <v>0.11403082659475346</v>
      </c>
      <c r="D7" s="26">
        <v>0.11379812126503239</v>
      </c>
    </row>
    <row r="8" spans="1:4" ht="13.5" customHeight="1">
      <c r="A8" s="22" t="s">
        <v>68</v>
      </c>
      <c r="B8" s="23" t="s">
        <v>3</v>
      </c>
      <c r="C8" s="26">
        <v>0.5187238627993247</v>
      </c>
      <c r="D8" s="26">
        <v>0.5309475210327739</v>
      </c>
    </row>
    <row r="9" spans="1:4" ht="13.5" customHeight="1">
      <c r="A9" s="38" t="s">
        <v>69</v>
      </c>
      <c r="B9" s="23" t="s">
        <v>4</v>
      </c>
      <c r="C9" s="26">
        <v>0.47768696982538034</v>
      </c>
      <c r="D9" s="26">
        <v>0.4677269906396593</v>
      </c>
    </row>
    <row r="10" spans="1:4" ht="13.5" customHeight="1">
      <c r="A10" s="39" t="s">
        <v>70</v>
      </c>
      <c r="B10" s="23" t="s">
        <v>5</v>
      </c>
      <c r="C10" s="26">
        <v>0.5147105895409406</v>
      </c>
      <c r="D10" s="26">
        <v>0.5144949835012042</v>
      </c>
    </row>
    <row r="11" spans="1:4" ht="13.5" customHeight="1">
      <c r="A11" s="39" t="s">
        <v>254</v>
      </c>
      <c r="B11" s="23" t="s">
        <v>255</v>
      </c>
      <c r="C11" s="26">
        <v>0.48686348606377255</v>
      </c>
      <c r="D11" s="26">
        <v>0.4869058611731306</v>
      </c>
    </row>
    <row r="12" spans="1:4" ht="13.5" customHeight="1">
      <c r="A12" s="39" t="s">
        <v>71</v>
      </c>
      <c r="B12" s="23" t="s">
        <v>6</v>
      </c>
      <c r="C12" s="26">
        <v>0.4951482777092229</v>
      </c>
      <c r="D12" s="26">
        <v>0.5040779606572084</v>
      </c>
    </row>
    <row r="13" spans="1:4" ht="13.5" customHeight="1">
      <c r="A13" s="39" t="s">
        <v>72</v>
      </c>
      <c r="B13" s="23" t="s">
        <v>7</v>
      </c>
      <c r="C13" s="26">
        <v>0.47557212234791896</v>
      </c>
      <c r="D13" s="26">
        <v>0.46467954932927014</v>
      </c>
    </row>
    <row r="14" spans="1:4" ht="13.5" customHeight="1">
      <c r="A14" s="39" t="s">
        <v>73</v>
      </c>
      <c r="B14" s="23" t="s">
        <v>8</v>
      </c>
      <c r="C14" s="26">
        <v>0.15244748314020398</v>
      </c>
      <c r="D14" s="26">
        <v>0.11931940753352406</v>
      </c>
    </row>
    <row r="15" spans="1:4" ht="13.5" customHeight="1">
      <c r="A15" s="39" t="s">
        <v>74</v>
      </c>
      <c r="B15" s="23" t="s">
        <v>9</v>
      </c>
      <c r="C15" s="26">
        <v>0.27376190035759423</v>
      </c>
      <c r="D15" s="26">
        <v>0.28428203656285483</v>
      </c>
    </row>
    <row r="16" spans="1:4" ht="13.5" customHeight="1">
      <c r="A16" s="39" t="s">
        <v>75</v>
      </c>
      <c r="B16" s="23" t="s">
        <v>10</v>
      </c>
      <c r="C16" s="26">
        <v>0.388415168053761</v>
      </c>
      <c r="D16" s="26">
        <v>0.39184737971808337</v>
      </c>
    </row>
    <row r="17" spans="1:4" ht="13.5" customHeight="1">
      <c r="A17" s="22">
        <v>10</v>
      </c>
      <c r="B17" s="23" t="s">
        <v>11</v>
      </c>
      <c r="C17" s="26">
        <v>9.810109935969995</v>
      </c>
      <c r="D17" s="26">
        <v>6.765651734334121</v>
      </c>
    </row>
    <row r="18" spans="1:4" ht="13.5" customHeight="1">
      <c r="A18" s="22">
        <v>11</v>
      </c>
      <c r="B18" s="23" t="s">
        <v>12</v>
      </c>
      <c r="C18" s="26">
        <v>0.3776081026144374</v>
      </c>
      <c r="D18" s="26">
        <v>0.3470074820001745</v>
      </c>
    </row>
    <row r="19" spans="1:4" ht="13.5" customHeight="1">
      <c r="A19" s="22">
        <v>11.1</v>
      </c>
      <c r="B19" s="23" t="s">
        <v>52</v>
      </c>
      <c r="C19" s="26">
        <v>0.35098809523695523</v>
      </c>
      <c r="D19" s="26">
        <v>0.31633667660743436</v>
      </c>
    </row>
    <row r="20" spans="1:4" ht="13.5" customHeight="1">
      <c r="A20" s="22">
        <v>11.2</v>
      </c>
      <c r="B20" s="23" t="s">
        <v>53</v>
      </c>
      <c r="C20" s="26">
        <v>0.3859361498970375</v>
      </c>
      <c r="D20" s="26">
        <v>0.35623866644895075</v>
      </c>
    </row>
    <row r="21" spans="1:4" ht="13.5" customHeight="1">
      <c r="A21" s="22">
        <v>12</v>
      </c>
      <c r="B21" s="23" t="s">
        <v>13</v>
      </c>
      <c r="C21" s="26">
        <v>0.49158402573748344</v>
      </c>
      <c r="D21" s="26">
        <v>0.49292940487823866</v>
      </c>
    </row>
    <row r="22" spans="1:4" ht="13.5" customHeight="1">
      <c r="A22" s="22">
        <v>13</v>
      </c>
      <c r="B22" s="23" t="s">
        <v>14</v>
      </c>
      <c r="C22" s="26">
        <v>0.7211852669207961</v>
      </c>
      <c r="D22" s="26">
        <v>0.43514008927120656</v>
      </c>
    </row>
    <row r="23" spans="1:4" ht="13.5" customHeight="1">
      <c r="A23" s="22">
        <v>14</v>
      </c>
      <c r="B23" s="23" t="s">
        <v>15</v>
      </c>
      <c r="C23" s="26">
        <v>0.0647863919472911</v>
      </c>
      <c r="D23" s="26">
        <v>0.06834547899481491</v>
      </c>
    </row>
    <row r="24" spans="1:4" ht="13.5" customHeight="1">
      <c r="A24" s="22">
        <v>15.1</v>
      </c>
      <c r="B24" s="23" t="s">
        <v>16</v>
      </c>
      <c r="C24" s="26">
        <v>0.9767975704566314</v>
      </c>
      <c r="D24" s="26">
        <v>1.4063093151637498</v>
      </c>
    </row>
    <row r="25" spans="1:4" ht="13.5" customHeight="1">
      <c r="A25" s="22">
        <v>15.2</v>
      </c>
      <c r="B25" s="23" t="s">
        <v>17</v>
      </c>
      <c r="C25" s="26">
        <v>0.01504035216434336</v>
      </c>
      <c r="D25" s="26">
        <v>0.01730077890952666</v>
      </c>
    </row>
    <row r="26" spans="1:4" ht="13.5" customHeight="1">
      <c r="A26" s="22">
        <v>15.3</v>
      </c>
      <c r="B26" s="23" t="s">
        <v>18</v>
      </c>
      <c r="C26" s="26">
        <v>17.21233479468335</v>
      </c>
      <c r="D26" s="26">
        <v>10.496070303604705</v>
      </c>
    </row>
    <row r="27" spans="1:4" ht="13.5" customHeight="1">
      <c r="A27" s="22">
        <v>15.4</v>
      </c>
      <c r="B27" s="23" t="s">
        <v>19</v>
      </c>
      <c r="C27" s="26">
        <v>0.3574705115285416</v>
      </c>
      <c r="D27" s="26">
        <v>0.3579856191868405</v>
      </c>
    </row>
    <row r="28" spans="1:4" ht="13.5" customHeight="1">
      <c r="A28" s="22">
        <v>15.5</v>
      </c>
      <c r="B28" s="23" t="s">
        <v>20</v>
      </c>
      <c r="C28" s="26">
        <v>0.19963852063336196</v>
      </c>
      <c r="D28" s="26">
        <v>0.15448424851950435</v>
      </c>
    </row>
    <row r="29" spans="1:4" ht="13.5" customHeight="1">
      <c r="A29" s="22">
        <v>15.6</v>
      </c>
      <c r="B29" s="23" t="s">
        <v>21</v>
      </c>
      <c r="C29" s="26">
        <v>0.30675016173897185</v>
      </c>
      <c r="D29" s="26">
        <v>0.3737363806101427</v>
      </c>
    </row>
    <row r="30" spans="1:4" ht="13.5" customHeight="1">
      <c r="A30" s="22">
        <v>15.7</v>
      </c>
      <c r="B30" s="23" t="s">
        <v>22</v>
      </c>
      <c r="C30" s="26">
        <v>0</v>
      </c>
      <c r="D30" s="26">
        <v>0</v>
      </c>
    </row>
    <row r="31" spans="1:4" ht="13.5" customHeight="1">
      <c r="A31" s="22">
        <v>16</v>
      </c>
      <c r="B31" s="23" t="s">
        <v>23</v>
      </c>
      <c r="C31" s="26">
        <v>0.1667120710542563</v>
      </c>
      <c r="D31" s="26">
        <v>0.14861854007949785</v>
      </c>
    </row>
    <row r="32" spans="1:4" ht="13.5" customHeight="1">
      <c r="A32" s="22">
        <v>17</v>
      </c>
      <c r="B32" s="23" t="s">
        <v>24</v>
      </c>
      <c r="C32" s="26">
        <v>0.49966006051501943</v>
      </c>
      <c r="D32" s="26">
        <v>0.48745655398328497</v>
      </c>
    </row>
    <row r="33" spans="1:4" ht="13.5" customHeight="1">
      <c r="A33" s="22">
        <v>17.1</v>
      </c>
      <c r="B33" s="23" t="s">
        <v>54</v>
      </c>
      <c r="C33" s="26">
        <v>0.49261214803904535</v>
      </c>
      <c r="D33" s="26">
        <v>0.5126971458797752</v>
      </c>
    </row>
    <row r="34" spans="1:4" ht="13.5" customHeight="1">
      <c r="A34" s="22">
        <v>17.2</v>
      </c>
      <c r="B34" s="23" t="s">
        <v>55</v>
      </c>
      <c r="C34" s="26">
        <v>0.5119120281848992</v>
      </c>
      <c r="D34" s="26">
        <v>0.44875424500842004</v>
      </c>
    </row>
    <row r="35" spans="1:4" ht="13.5" customHeight="1">
      <c r="A35" s="22">
        <v>18</v>
      </c>
      <c r="B35" s="23" t="s">
        <v>25</v>
      </c>
      <c r="C35" s="26">
        <v>0.5042072087975713</v>
      </c>
      <c r="D35" s="26">
        <v>0.5106565867002335</v>
      </c>
    </row>
    <row r="36" spans="1:4" ht="13.5" customHeight="1">
      <c r="A36" s="22">
        <v>18.1</v>
      </c>
      <c r="B36" s="23" t="s">
        <v>56</v>
      </c>
      <c r="C36" s="26">
        <v>0.5133134995963429</v>
      </c>
      <c r="D36" s="26">
        <v>0.5236449092320199</v>
      </c>
    </row>
    <row r="37" spans="1:4" ht="13.5" customHeight="1">
      <c r="A37" s="22">
        <v>18.2</v>
      </c>
      <c r="B37" s="23" t="s">
        <v>57</v>
      </c>
      <c r="C37" s="26">
        <v>0.4516932912146377</v>
      </c>
      <c r="D37" s="26">
        <v>0.4361879212594412</v>
      </c>
    </row>
    <row r="38" spans="1:4" ht="13.5" customHeight="1">
      <c r="A38" s="22">
        <v>19.1</v>
      </c>
      <c r="B38" s="23" t="s">
        <v>26</v>
      </c>
      <c r="C38" s="26">
        <v>0.7468065400297461</v>
      </c>
      <c r="D38" s="26">
        <v>0.11163228488508903</v>
      </c>
    </row>
    <row r="39" spans="1:4" ht="13.5" customHeight="1">
      <c r="A39" s="22">
        <v>19.2</v>
      </c>
      <c r="B39" s="23" t="s">
        <v>27</v>
      </c>
      <c r="C39" s="26">
        <v>0.32258070901205155</v>
      </c>
      <c r="D39" s="26">
        <v>0.3205512981961052</v>
      </c>
    </row>
    <row r="40" spans="1:4" ht="13.5" customHeight="1">
      <c r="A40" s="22">
        <v>19.3</v>
      </c>
      <c r="B40" s="23" t="s">
        <v>28</v>
      </c>
      <c r="C40" s="26">
        <v>0.44306567088440024</v>
      </c>
      <c r="D40" s="26">
        <v>0.3606660206387343</v>
      </c>
    </row>
    <row r="41" spans="1:4" ht="13.5" customHeight="1">
      <c r="A41" s="22">
        <v>19.4</v>
      </c>
      <c r="B41" s="23" t="s">
        <v>29</v>
      </c>
      <c r="C41" s="26">
        <v>0.44098796715065597</v>
      </c>
      <c r="D41" s="26">
        <v>0.44194397138732655</v>
      </c>
    </row>
    <row r="42" spans="1:4" ht="13.5" customHeight="1">
      <c r="A42" s="22">
        <v>21.1</v>
      </c>
      <c r="B42" s="23" t="s">
        <v>30</v>
      </c>
      <c r="C42" s="26">
        <v>0.3271059455145255</v>
      </c>
      <c r="D42" s="26">
        <v>0.3269876658968955</v>
      </c>
    </row>
    <row r="43" spans="1:4" ht="13.5" customHeight="1">
      <c r="A43" s="22">
        <v>21.2</v>
      </c>
      <c r="B43" s="23" t="s">
        <v>31</v>
      </c>
      <c r="C43" s="26">
        <v>0.4734291068159319</v>
      </c>
      <c r="D43" s="26">
        <v>0.46294054133838125</v>
      </c>
    </row>
    <row r="44" spans="1:4" ht="13.5" customHeight="1">
      <c r="A44" s="22">
        <v>22</v>
      </c>
      <c r="B44" s="23" t="s">
        <v>32</v>
      </c>
      <c r="C44" s="26">
        <v>0.3790691031775843</v>
      </c>
      <c r="D44" s="26">
        <v>0.3882145082332402</v>
      </c>
    </row>
    <row r="45" spans="1:4" ht="13.5" customHeight="1">
      <c r="A45" s="22">
        <v>23</v>
      </c>
      <c r="B45" s="23" t="s">
        <v>33</v>
      </c>
      <c r="C45" s="26">
        <v>0.5740924037713979</v>
      </c>
      <c r="D45" s="26">
        <v>0.5432489301512993</v>
      </c>
    </row>
    <row r="46" spans="1:4" ht="13.5" customHeight="1">
      <c r="A46" s="22">
        <v>24</v>
      </c>
      <c r="B46" s="23" t="s">
        <v>34</v>
      </c>
      <c r="C46" s="26">
        <v>0.5586892291589378</v>
      </c>
      <c r="D46" s="26">
        <v>0.56198402726827</v>
      </c>
    </row>
    <row r="47" spans="1:4" ht="13.5" customHeight="1">
      <c r="A47" s="22">
        <v>26</v>
      </c>
      <c r="B47" s="23" t="s">
        <v>35</v>
      </c>
      <c r="C47" s="26">
        <v>0.4325283750733184</v>
      </c>
      <c r="D47" s="26">
        <v>0.5289163514327428</v>
      </c>
    </row>
    <row r="48" spans="1:4" ht="13.5" customHeight="1">
      <c r="A48" s="22">
        <v>27</v>
      </c>
      <c r="B48" s="23" t="s">
        <v>36</v>
      </c>
      <c r="C48" s="26">
        <v>0.46559458740993237</v>
      </c>
      <c r="D48" s="26">
        <v>0.4665401506347043</v>
      </c>
    </row>
    <row r="49" spans="1:4" ht="13.5" customHeight="1">
      <c r="A49" s="22">
        <v>28</v>
      </c>
      <c r="B49" s="23" t="s">
        <v>37</v>
      </c>
      <c r="C49" s="26">
        <v>0.395599180480361</v>
      </c>
      <c r="D49" s="26">
        <v>0.42194077406399266</v>
      </c>
    </row>
    <row r="50" spans="1:4" ht="13.5" customHeight="1">
      <c r="A50" s="22">
        <v>33</v>
      </c>
      <c r="B50" s="23" t="s">
        <v>38</v>
      </c>
      <c r="C50" s="26">
        <v>1.3364208714499342</v>
      </c>
      <c r="D50" s="26">
        <v>1.1016570396146685</v>
      </c>
    </row>
    <row r="51" spans="1:4" ht="13.5" customHeight="1">
      <c r="A51" s="22">
        <v>34</v>
      </c>
      <c r="B51" s="23" t="s">
        <v>39</v>
      </c>
      <c r="C51" s="26">
        <v>0.41018380458950304</v>
      </c>
      <c r="D51" s="26">
        <v>0.38663498655830975</v>
      </c>
    </row>
    <row r="52" spans="1:4" ht="13.5" customHeight="1">
      <c r="A52" s="22"/>
      <c r="B52" s="23" t="s">
        <v>252</v>
      </c>
      <c r="C52" s="26">
        <v>0.3742193450385415</v>
      </c>
      <c r="D52" s="26">
        <v>0.35478901459409856</v>
      </c>
    </row>
  </sheetData>
  <mergeCells count="1">
    <mergeCell ref="A1:D1"/>
  </mergeCells>
  <printOptions horizontalCentered="1"/>
  <pageMargins left="0.25" right="0.25" top="0.5" bottom="0.25" header="0.5" footer="0.5"/>
  <pageSetup horizontalDpi="600" verticalDpi="600" orientation="portrait" r:id="rId1"/>
  <headerFooter alignWithMargins="0">
    <oddFooter>&amp;LCalifornia Department of Insurance&amp;RRate Specialist Bureau - 12/07/2007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103" workbookViewId="0" topLeftCell="A31">
      <selection activeCell="A1" sqref="A1:F41"/>
    </sheetView>
  </sheetViews>
  <sheetFormatPr defaultColWidth="9.140625" defaultRowHeight="12.75"/>
  <cols>
    <col min="1" max="1" width="4.421875" style="0" customWidth="1"/>
    <col min="2" max="2" width="12.7109375" style="0" customWidth="1"/>
    <col min="3" max="3" width="10.57421875" style="0" customWidth="1"/>
    <col min="4" max="4" width="9.00390625" style="0" customWidth="1"/>
    <col min="5" max="5" width="7.57421875" style="0" customWidth="1"/>
    <col min="6" max="6" width="10.57421875" style="0" customWidth="1"/>
    <col min="7" max="7" width="9.00390625" style="0" customWidth="1"/>
    <col min="8" max="8" width="9.28125" style="0" customWidth="1"/>
    <col min="9" max="9" width="6.7109375" style="0" customWidth="1"/>
    <col min="10" max="11" width="8.421875" style="0" customWidth="1"/>
    <col min="12" max="12" width="8.28125" style="0" customWidth="1"/>
    <col min="13" max="13" width="4.8515625" style="0" customWidth="1"/>
    <col min="14" max="14" width="8.28125" style="0" customWidth="1"/>
    <col min="15" max="15" width="8.421875" style="0" customWidth="1"/>
    <col min="16" max="16" width="5.7109375" style="0" customWidth="1"/>
    <col min="17" max="17" width="7.57421875" style="0" customWidth="1"/>
    <col min="18" max="18" width="5.00390625" style="0" customWidth="1"/>
  </cols>
  <sheetData>
    <row r="1" spans="1:18" ht="12.75" customHeight="1">
      <c r="A1" s="40" t="s">
        <v>77</v>
      </c>
      <c r="B1" s="40" t="s">
        <v>78</v>
      </c>
      <c r="C1" s="40" t="s">
        <v>79</v>
      </c>
      <c r="D1" s="40" t="s">
        <v>80</v>
      </c>
      <c r="E1" s="40" t="s">
        <v>81</v>
      </c>
      <c r="F1" s="40" t="s">
        <v>82</v>
      </c>
      <c r="G1" s="40" t="s">
        <v>83</v>
      </c>
      <c r="H1" s="40" t="s">
        <v>84</v>
      </c>
      <c r="I1" s="40" t="s">
        <v>85</v>
      </c>
      <c r="J1" s="40" t="s">
        <v>86</v>
      </c>
      <c r="K1" s="40" t="s">
        <v>87</v>
      </c>
      <c r="L1" s="40" t="s">
        <v>88</v>
      </c>
      <c r="M1" s="40" t="s">
        <v>89</v>
      </c>
      <c r="N1" s="40" t="s">
        <v>90</v>
      </c>
      <c r="O1" s="40" t="s">
        <v>91</v>
      </c>
      <c r="P1" s="40" t="s">
        <v>92</v>
      </c>
      <c r="Q1" s="40" t="s">
        <v>93</v>
      </c>
      <c r="R1" s="40" t="s">
        <v>94</v>
      </c>
    </row>
    <row r="2" spans="1:18" ht="52.5" customHeight="1">
      <c r="A2" s="41">
        <v>1</v>
      </c>
      <c r="B2" s="41" t="s">
        <v>0</v>
      </c>
      <c r="C2" s="42">
        <v>1293034182</v>
      </c>
      <c r="D2" s="42">
        <v>1162659455</v>
      </c>
      <c r="E2" s="42">
        <v>780328</v>
      </c>
      <c r="F2" s="42">
        <v>629936595</v>
      </c>
      <c r="G2" s="42">
        <v>476434277</v>
      </c>
      <c r="H2" s="42">
        <v>330048272</v>
      </c>
      <c r="I2" s="43" t="s">
        <v>95</v>
      </c>
      <c r="J2" s="42">
        <v>283659783</v>
      </c>
      <c r="K2" s="42">
        <v>19057024</v>
      </c>
      <c r="L2" s="42">
        <v>22413760</v>
      </c>
      <c r="M2" s="43" t="s">
        <v>96</v>
      </c>
      <c r="N2" s="42">
        <v>25856730</v>
      </c>
      <c r="O2" s="42">
        <v>144930509</v>
      </c>
      <c r="P2" s="43" t="s">
        <v>97</v>
      </c>
      <c r="Q2" s="42">
        <v>22710175</v>
      </c>
      <c r="R2" s="43" t="s">
        <v>98</v>
      </c>
    </row>
    <row r="3" spans="1:18" ht="34.5" customHeight="1">
      <c r="A3" s="41">
        <v>2.1</v>
      </c>
      <c r="B3" s="41" t="s">
        <v>1</v>
      </c>
      <c r="C3" s="42">
        <v>722708752</v>
      </c>
      <c r="D3" s="42">
        <v>656639766</v>
      </c>
      <c r="E3" s="42">
        <v>647272</v>
      </c>
      <c r="F3" s="42">
        <v>337850301</v>
      </c>
      <c r="G3" s="42">
        <v>362873889</v>
      </c>
      <c r="H3" s="42">
        <v>240949596</v>
      </c>
      <c r="I3" s="43" t="s">
        <v>99</v>
      </c>
      <c r="J3" s="42">
        <v>485229693</v>
      </c>
      <c r="K3" s="42">
        <v>13789958</v>
      </c>
      <c r="L3" s="42">
        <v>10918457</v>
      </c>
      <c r="M3" s="43" t="s">
        <v>100</v>
      </c>
      <c r="N3" s="42">
        <v>16649457</v>
      </c>
      <c r="O3" s="42">
        <v>73212835</v>
      </c>
      <c r="P3" s="43" t="s">
        <v>101</v>
      </c>
      <c r="Q3" s="42">
        <v>14436880</v>
      </c>
      <c r="R3" s="43" t="s">
        <v>102</v>
      </c>
    </row>
    <row r="4" spans="1:18" ht="34.5" customHeight="1">
      <c r="A4" s="41">
        <v>2.2</v>
      </c>
      <c r="B4" s="41" t="s">
        <v>2</v>
      </c>
      <c r="C4" s="42">
        <v>190196639</v>
      </c>
      <c r="D4" s="42">
        <v>195140399</v>
      </c>
      <c r="E4" s="42">
        <v>0</v>
      </c>
      <c r="F4" s="42">
        <v>19780141</v>
      </c>
      <c r="G4" s="42">
        <v>78889780</v>
      </c>
      <c r="H4" s="42">
        <v>170953658</v>
      </c>
      <c r="I4" s="43" t="s">
        <v>103</v>
      </c>
      <c r="J4" s="42">
        <v>125599806</v>
      </c>
      <c r="K4" s="42">
        <v>148533</v>
      </c>
      <c r="L4" s="42">
        <v>288581</v>
      </c>
      <c r="M4" s="43" t="s">
        <v>104</v>
      </c>
      <c r="N4" s="42">
        <v>413510</v>
      </c>
      <c r="O4" s="42">
        <v>17028697</v>
      </c>
      <c r="P4" s="43" t="s">
        <v>105</v>
      </c>
      <c r="Q4" s="42">
        <v>194639</v>
      </c>
      <c r="R4" s="43" t="s">
        <v>106</v>
      </c>
    </row>
    <row r="5" spans="1:18" ht="34.5" customHeight="1">
      <c r="A5" s="41">
        <v>2.3</v>
      </c>
      <c r="B5" s="41" t="s">
        <v>3</v>
      </c>
      <c r="C5" s="42">
        <v>149024404</v>
      </c>
      <c r="D5" s="42">
        <v>140610649</v>
      </c>
      <c r="E5" s="42">
        <v>0</v>
      </c>
      <c r="F5" s="42">
        <v>77147832</v>
      </c>
      <c r="G5" s="42">
        <v>75419644</v>
      </c>
      <c r="H5" s="42">
        <v>68403284</v>
      </c>
      <c r="I5" s="43" t="s">
        <v>107</v>
      </c>
      <c r="J5" s="42">
        <v>2239209</v>
      </c>
      <c r="K5" s="42">
        <v>953644</v>
      </c>
      <c r="L5" s="42">
        <v>943916</v>
      </c>
      <c r="M5" s="43" t="s">
        <v>108</v>
      </c>
      <c r="N5" s="42">
        <v>138574</v>
      </c>
      <c r="O5" s="42">
        <v>23464211</v>
      </c>
      <c r="P5" s="43" t="s">
        <v>109</v>
      </c>
      <c r="Q5" s="42">
        <v>3235300</v>
      </c>
      <c r="R5" s="43" t="s">
        <v>110</v>
      </c>
    </row>
    <row r="6" spans="1:18" ht="34.5" customHeight="1">
      <c r="A6" s="41">
        <v>3</v>
      </c>
      <c r="B6" s="41" t="s">
        <v>4</v>
      </c>
      <c r="C6" s="42">
        <v>194799105</v>
      </c>
      <c r="D6" s="42">
        <v>190355208</v>
      </c>
      <c r="E6" s="42">
        <v>0</v>
      </c>
      <c r="F6" s="42">
        <v>93152152</v>
      </c>
      <c r="G6" s="42">
        <v>75248547</v>
      </c>
      <c r="H6" s="42">
        <v>73421507</v>
      </c>
      <c r="I6" s="43" t="s">
        <v>111</v>
      </c>
      <c r="J6" s="42">
        <v>72987884</v>
      </c>
      <c r="K6" s="42">
        <v>9304145</v>
      </c>
      <c r="L6" s="42">
        <v>10007816</v>
      </c>
      <c r="M6" s="43" t="s">
        <v>112</v>
      </c>
      <c r="N6" s="42">
        <v>14514533</v>
      </c>
      <c r="O6" s="42">
        <v>38828337</v>
      </c>
      <c r="P6" s="43" t="s">
        <v>113</v>
      </c>
      <c r="Q6" s="42">
        <v>4318726</v>
      </c>
      <c r="R6" s="43" t="s">
        <v>114</v>
      </c>
    </row>
    <row r="7" spans="1:18" ht="34.5" customHeight="1">
      <c r="A7" s="41">
        <v>4</v>
      </c>
      <c r="B7" s="41" t="s">
        <v>5</v>
      </c>
      <c r="C7" s="42">
        <v>6617181364</v>
      </c>
      <c r="D7" s="42">
        <v>6467402495</v>
      </c>
      <c r="E7" s="42">
        <v>13868673</v>
      </c>
      <c r="F7" s="42">
        <v>3401126371</v>
      </c>
      <c r="G7" s="42">
        <v>2164055832</v>
      </c>
      <c r="H7" s="42">
        <v>2155509173</v>
      </c>
      <c r="I7" s="43" t="s">
        <v>115</v>
      </c>
      <c r="J7" s="42">
        <v>1540541682</v>
      </c>
      <c r="K7" s="42">
        <v>164455678</v>
      </c>
      <c r="L7" s="42">
        <v>156090831</v>
      </c>
      <c r="M7" s="43" t="s">
        <v>116</v>
      </c>
      <c r="N7" s="42">
        <v>294679635</v>
      </c>
      <c r="O7" s="42">
        <v>910152784</v>
      </c>
      <c r="P7" s="43" t="s">
        <v>117</v>
      </c>
      <c r="Q7" s="42">
        <v>158346199</v>
      </c>
      <c r="R7" s="43" t="s">
        <v>118</v>
      </c>
    </row>
    <row r="8" spans="1:18" ht="34.5" customHeight="1">
      <c r="A8" s="41">
        <v>5.1</v>
      </c>
      <c r="B8" s="41" t="s">
        <v>6</v>
      </c>
      <c r="C8" s="42">
        <v>2707576415</v>
      </c>
      <c r="D8" s="42">
        <v>2664821011</v>
      </c>
      <c r="E8" s="42">
        <v>129921</v>
      </c>
      <c r="F8" s="42">
        <v>1345206902</v>
      </c>
      <c r="G8" s="42">
        <v>970777810</v>
      </c>
      <c r="H8" s="42">
        <v>975345474</v>
      </c>
      <c r="I8" s="43" t="s">
        <v>119</v>
      </c>
      <c r="J8" s="42">
        <v>962442401</v>
      </c>
      <c r="K8" s="42">
        <v>83173733</v>
      </c>
      <c r="L8" s="42">
        <v>100086120</v>
      </c>
      <c r="M8" s="43" t="s">
        <v>120</v>
      </c>
      <c r="N8" s="42">
        <v>203649216</v>
      </c>
      <c r="O8" s="42">
        <v>444020077</v>
      </c>
      <c r="P8" s="43" t="s">
        <v>121</v>
      </c>
      <c r="Q8" s="42">
        <v>64524322</v>
      </c>
      <c r="R8" s="43" t="s">
        <v>122</v>
      </c>
    </row>
    <row r="9" spans="1:18" ht="34.5" customHeight="1">
      <c r="A9" s="41">
        <v>5.2</v>
      </c>
      <c r="B9" s="41" t="s">
        <v>7</v>
      </c>
      <c r="C9" s="42">
        <v>2002837284</v>
      </c>
      <c r="D9" s="42">
        <v>1955254246</v>
      </c>
      <c r="E9" s="42">
        <v>93491</v>
      </c>
      <c r="F9" s="42">
        <v>962998994</v>
      </c>
      <c r="G9" s="42">
        <v>684740852</v>
      </c>
      <c r="H9" s="42">
        <v>836550248</v>
      </c>
      <c r="I9" s="43" t="s">
        <v>123</v>
      </c>
      <c r="J9" s="42">
        <v>2759200806</v>
      </c>
      <c r="K9" s="42">
        <v>429167575</v>
      </c>
      <c r="L9" s="42">
        <v>448652353</v>
      </c>
      <c r="M9" s="43" t="s">
        <v>124</v>
      </c>
      <c r="N9" s="42">
        <v>1219052842</v>
      </c>
      <c r="O9" s="42">
        <v>337415462</v>
      </c>
      <c r="P9" s="43" t="s">
        <v>125</v>
      </c>
      <c r="Q9" s="42">
        <v>42106182</v>
      </c>
      <c r="R9" s="43" t="s">
        <v>126</v>
      </c>
    </row>
    <row r="10" spans="1:18" ht="34.5" customHeight="1">
      <c r="A10" s="41">
        <v>6</v>
      </c>
      <c r="B10" s="41" t="s">
        <v>8</v>
      </c>
      <c r="C10" s="42">
        <v>405386122</v>
      </c>
      <c r="D10" s="42">
        <v>399164527</v>
      </c>
      <c r="E10" s="42">
        <v>0</v>
      </c>
      <c r="F10" s="42">
        <v>63962425</v>
      </c>
      <c r="G10" s="42">
        <v>25950098</v>
      </c>
      <c r="H10" s="42">
        <v>122029788</v>
      </c>
      <c r="I10" s="43" t="s">
        <v>127</v>
      </c>
      <c r="J10" s="42">
        <v>772872696</v>
      </c>
      <c r="K10" s="42">
        <v>413761</v>
      </c>
      <c r="L10" s="42">
        <v>1721902</v>
      </c>
      <c r="M10" s="43" t="s">
        <v>128</v>
      </c>
      <c r="N10" s="42">
        <v>2174571</v>
      </c>
      <c r="O10" s="42">
        <v>383231</v>
      </c>
      <c r="P10" s="43" t="s">
        <v>106</v>
      </c>
      <c r="Q10" s="42">
        <v>9652621</v>
      </c>
      <c r="R10" s="43" t="s">
        <v>122</v>
      </c>
    </row>
    <row r="11" spans="1:18" ht="34.5" customHeight="1">
      <c r="A11" s="41">
        <v>8</v>
      </c>
      <c r="B11" s="41" t="s">
        <v>9</v>
      </c>
      <c r="C11" s="42">
        <v>297169765</v>
      </c>
      <c r="D11" s="42">
        <v>295305937</v>
      </c>
      <c r="E11" s="42">
        <v>103489</v>
      </c>
      <c r="F11" s="42">
        <v>82180761</v>
      </c>
      <c r="G11" s="42">
        <v>246862115</v>
      </c>
      <c r="H11" s="42">
        <v>352722938</v>
      </c>
      <c r="I11" s="43" t="s">
        <v>129</v>
      </c>
      <c r="J11" s="42">
        <v>474928103</v>
      </c>
      <c r="K11" s="42">
        <v>12763493</v>
      </c>
      <c r="L11" s="42">
        <v>3932039</v>
      </c>
      <c r="M11" s="43" t="s">
        <v>130</v>
      </c>
      <c r="N11" s="42">
        <v>20381019</v>
      </c>
      <c r="O11" s="42">
        <v>42224272</v>
      </c>
      <c r="P11" s="43" t="s">
        <v>131</v>
      </c>
      <c r="Q11" s="42">
        <v>3655264</v>
      </c>
      <c r="R11" s="43" t="s">
        <v>132</v>
      </c>
    </row>
    <row r="12" spans="1:18" ht="34.5" customHeight="1">
      <c r="A12" s="41">
        <v>9</v>
      </c>
      <c r="B12" s="41" t="s">
        <v>10</v>
      </c>
      <c r="C12" s="42">
        <v>1943649256</v>
      </c>
      <c r="D12" s="42">
        <v>1838851051</v>
      </c>
      <c r="E12" s="42">
        <v>742335</v>
      </c>
      <c r="F12" s="42">
        <v>766602018</v>
      </c>
      <c r="G12" s="42">
        <v>602517570</v>
      </c>
      <c r="H12" s="42">
        <v>580652536</v>
      </c>
      <c r="I12" s="43" t="s">
        <v>133</v>
      </c>
      <c r="J12" s="42">
        <v>503098758</v>
      </c>
      <c r="K12" s="42">
        <v>27842933</v>
      </c>
      <c r="L12" s="42">
        <v>20601658</v>
      </c>
      <c r="M12" s="43" t="s">
        <v>134</v>
      </c>
      <c r="N12" s="42">
        <v>35892301</v>
      </c>
      <c r="O12" s="42">
        <v>284140985</v>
      </c>
      <c r="P12" s="43" t="s">
        <v>135</v>
      </c>
      <c r="Q12" s="42">
        <v>38445222</v>
      </c>
      <c r="R12" s="43" t="s">
        <v>136</v>
      </c>
    </row>
    <row r="13" spans="1:18" ht="34.5" customHeight="1">
      <c r="A13" s="41">
        <v>10</v>
      </c>
      <c r="B13" s="41" t="s">
        <v>11</v>
      </c>
      <c r="C13" s="42">
        <v>296414143</v>
      </c>
      <c r="D13" s="42">
        <v>194379965</v>
      </c>
      <c r="E13" s="42">
        <v>0</v>
      </c>
      <c r="F13" s="42">
        <v>1957905915</v>
      </c>
      <c r="G13" s="42">
        <v>-5849705</v>
      </c>
      <c r="H13" s="42">
        <v>-6450744</v>
      </c>
      <c r="I13" s="43" t="s">
        <v>137</v>
      </c>
      <c r="J13" s="42">
        <v>3570102</v>
      </c>
      <c r="K13" s="42">
        <v>122198</v>
      </c>
      <c r="L13" s="42">
        <v>328343</v>
      </c>
      <c r="M13" s="43" t="s">
        <v>138</v>
      </c>
      <c r="N13" s="42">
        <v>431443</v>
      </c>
      <c r="O13" s="42">
        <v>0</v>
      </c>
      <c r="P13" s="43" t="s">
        <v>139</v>
      </c>
      <c r="Q13" s="42">
        <v>8940219</v>
      </c>
      <c r="R13" s="43" t="s">
        <v>140</v>
      </c>
    </row>
    <row r="14" spans="1:18" ht="34.5" customHeight="1">
      <c r="A14" s="41">
        <v>11</v>
      </c>
      <c r="B14" s="41" t="s">
        <v>12</v>
      </c>
      <c r="C14" s="42">
        <v>972706216</v>
      </c>
      <c r="D14" s="42">
        <v>949011021</v>
      </c>
      <c r="E14" s="42">
        <v>15368763</v>
      </c>
      <c r="F14" s="42">
        <v>379312027</v>
      </c>
      <c r="G14" s="42">
        <v>267605371</v>
      </c>
      <c r="H14" s="42">
        <v>236445047</v>
      </c>
      <c r="I14" s="43" t="s">
        <v>141</v>
      </c>
      <c r="J14" s="42">
        <v>1259892607</v>
      </c>
      <c r="K14" s="42">
        <v>198381105</v>
      </c>
      <c r="L14" s="42">
        <v>206218271</v>
      </c>
      <c r="M14" s="43" t="s">
        <v>142</v>
      </c>
      <c r="N14" s="42">
        <v>519354405</v>
      </c>
      <c r="O14" s="42">
        <v>64568174</v>
      </c>
      <c r="P14" s="43" t="s">
        <v>143</v>
      </c>
      <c r="Q14" s="42">
        <v>18967127</v>
      </c>
      <c r="R14" s="43" t="s">
        <v>144</v>
      </c>
    </row>
    <row r="15" spans="1:18" ht="34.5" customHeight="1">
      <c r="A15" s="41">
        <v>12</v>
      </c>
      <c r="B15" s="41" t="s">
        <v>13</v>
      </c>
      <c r="C15" s="42">
        <v>1062083216</v>
      </c>
      <c r="D15" s="42">
        <v>915229807</v>
      </c>
      <c r="E15" s="42">
        <v>7014</v>
      </c>
      <c r="F15" s="42">
        <v>517264110</v>
      </c>
      <c r="G15" s="42">
        <v>74293276</v>
      </c>
      <c r="H15" s="42">
        <v>754140</v>
      </c>
      <c r="I15" s="43" t="s">
        <v>145</v>
      </c>
      <c r="J15" s="42">
        <v>227837246</v>
      </c>
      <c r="K15" s="42">
        <v>12321766</v>
      </c>
      <c r="L15" s="42">
        <v>1343265</v>
      </c>
      <c r="M15" s="43" t="s">
        <v>146</v>
      </c>
      <c r="N15" s="42">
        <v>17054572</v>
      </c>
      <c r="O15" s="42">
        <v>133825308</v>
      </c>
      <c r="P15" s="43" t="s">
        <v>147</v>
      </c>
      <c r="Q15" s="42">
        <v>15787055</v>
      </c>
      <c r="R15" s="43" t="s">
        <v>148</v>
      </c>
    </row>
    <row r="16" spans="1:18" ht="34.5" customHeight="1">
      <c r="A16" s="41">
        <v>13</v>
      </c>
      <c r="B16" s="41" t="s">
        <v>14</v>
      </c>
      <c r="C16" s="42">
        <v>175869159</v>
      </c>
      <c r="D16" s="42">
        <v>160747741</v>
      </c>
      <c r="E16" s="42">
        <v>0</v>
      </c>
      <c r="F16" s="42">
        <v>123489613</v>
      </c>
      <c r="G16" s="42">
        <v>92078248</v>
      </c>
      <c r="H16" s="42">
        <v>66535380</v>
      </c>
      <c r="I16" s="43" t="s">
        <v>149</v>
      </c>
      <c r="J16" s="42">
        <v>164691013</v>
      </c>
      <c r="K16" s="42">
        <v>883904</v>
      </c>
      <c r="L16" s="42">
        <v>1117700</v>
      </c>
      <c r="M16" s="43" t="s">
        <v>150</v>
      </c>
      <c r="N16" s="42">
        <v>2043450</v>
      </c>
      <c r="O16" s="42">
        <v>20729175</v>
      </c>
      <c r="P16" s="43" t="s">
        <v>151</v>
      </c>
      <c r="Q16" s="42">
        <v>4006943</v>
      </c>
      <c r="R16" s="43" t="s">
        <v>152</v>
      </c>
    </row>
    <row r="17" spans="1:18" ht="34.5" customHeight="1">
      <c r="A17" s="41">
        <v>14</v>
      </c>
      <c r="B17" s="41" t="s">
        <v>15</v>
      </c>
      <c r="C17" s="42">
        <v>29518232</v>
      </c>
      <c r="D17" s="42">
        <v>30382422</v>
      </c>
      <c r="E17" s="42">
        <v>0</v>
      </c>
      <c r="F17" s="42">
        <v>1536273</v>
      </c>
      <c r="G17" s="42">
        <v>2699190</v>
      </c>
      <c r="H17" s="42">
        <v>1820486</v>
      </c>
      <c r="I17" s="43" t="s">
        <v>153</v>
      </c>
      <c r="J17" s="42">
        <v>3914348</v>
      </c>
      <c r="K17" s="42">
        <v>686</v>
      </c>
      <c r="L17" s="42">
        <v>3630</v>
      </c>
      <c r="M17" s="43" t="s">
        <v>154</v>
      </c>
      <c r="N17" s="42">
        <v>13212</v>
      </c>
      <c r="O17" s="42">
        <v>6946967</v>
      </c>
      <c r="P17" s="43" t="s">
        <v>155</v>
      </c>
      <c r="Q17" s="42">
        <v>600582</v>
      </c>
      <c r="R17" s="43" t="s">
        <v>156</v>
      </c>
    </row>
    <row r="18" spans="1:18" ht="34.5" customHeight="1">
      <c r="A18" s="41">
        <v>15.1</v>
      </c>
      <c r="B18" s="41" t="s">
        <v>16</v>
      </c>
      <c r="C18" s="42">
        <v>3124580</v>
      </c>
      <c r="D18" s="42">
        <v>3168332</v>
      </c>
      <c r="E18" s="42">
        <v>0</v>
      </c>
      <c r="F18" s="42">
        <v>3061492</v>
      </c>
      <c r="G18" s="42">
        <v>2190208</v>
      </c>
      <c r="H18" s="42">
        <v>384623</v>
      </c>
      <c r="I18" s="43" t="s">
        <v>157</v>
      </c>
      <c r="J18" s="42">
        <v>5184663</v>
      </c>
      <c r="K18" s="42">
        <v>0</v>
      </c>
      <c r="L18" s="42">
        <v>156</v>
      </c>
      <c r="M18" s="43" t="s">
        <v>158</v>
      </c>
      <c r="N18" s="42">
        <v>408</v>
      </c>
      <c r="O18" s="42">
        <v>582922</v>
      </c>
      <c r="P18" s="43" t="s">
        <v>159</v>
      </c>
      <c r="Q18" s="42">
        <v>67027</v>
      </c>
      <c r="R18" s="43" t="s">
        <v>160</v>
      </c>
    </row>
    <row r="19" spans="1:18" ht="34.5" customHeight="1">
      <c r="A19" s="41">
        <v>15.2</v>
      </c>
      <c r="B19" s="41" t="s">
        <v>17</v>
      </c>
      <c r="C19" s="42">
        <v>4047</v>
      </c>
      <c r="D19" s="42">
        <v>4089</v>
      </c>
      <c r="E19" s="42">
        <v>0</v>
      </c>
      <c r="F19" s="42">
        <v>7</v>
      </c>
      <c r="G19" s="42">
        <v>5638</v>
      </c>
      <c r="H19" s="42">
        <v>8882</v>
      </c>
      <c r="I19" s="43" t="s">
        <v>161</v>
      </c>
      <c r="J19" s="42">
        <v>3246</v>
      </c>
      <c r="K19" s="42">
        <v>0</v>
      </c>
      <c r="L19" s="42">
        <v>-34</v>
      </c>
      <c r="M19" s="43" t="s">
        <v>162</v>
      </c>
      <c r="N19" s="42">
        <v>0</v>
      </c>
      <c r="O19" s="42">
        <v>123</v>
      </c>
      <c r="P19" s="43" t="s">
        <v>163</v>
      </c>
      <c r="Q19" s="42">
        <v>10</v>
      </c>
      <c r="R19" s="43" t="s">
        <v>164</v>
      </c>
    </row>
    <row r="20" spans="1:18" ht="34.5" customHeight="1">
      <c r="A20" s="41">
        <v>15.3</v>
      </c>
      <c r="B20" s="41" t="s">
        <v>18</v>
      </c>
      <c r="C20" s="42">
        <v>85369625</v>
      </c>
      <c r="D20" s="42">
        <v>22341442</v>
      </c>
      <c r="E20" s="42">
        <v>0</v>
      </c>
      <c r="F20" s="42">
        <v>416045980</v>
      </c>
      <c r="G20" s="42">
        <v>34993315</v>
      </c>
      <c r="H20" s="42">
        <v>48589424</v>
      </c>
      <c r="I20" s="43" t="s">
        <v>165</v>
      </c>
      <c r="J20" s="42">
        <v>115539665</v>
      </c>
      <c r="K20" s="42">
        <v>87191</v>
      </c>
      <c r="L20" s="42">
        <v>180978</v>
      </c>
      <c r="M20" s="43" t="s">
        <v>166</v>
      </c>
      <c r="N20" s="42">
        <v>609348</v>
      </c>
      <c r="O20" s="42">
        <v>9369843</v>
      </c>
      <c r="P20" s="43" t="s">
        <v>167</v>
      </c>
      <c r="Q20" s="42">
        <v>1990635</v>
      </c>
      <c r="R20" s="43" t="s">
        <v>168</v>
      </c>
    </row>
    <row r="21" spans="1:18" ht="34.5" customHeight="1">
      <c r="A21" s="41">
        <v>15.4</v>
      </c>
      <c r="B21" s="41" t="s">
        <v>19</v>
      </c>
      <c r="C21" s="42">
        <v>9848202</v>
      </c>
      <c r="D21" s="42">
        <v>10125652</v>
      </c>
      <c r="E21" s="42">
        <v>227</v>
      </c>
      <c r="F21" s="42">
        <v>3480897</v>
      </c>
      <c r="G21" s="42">
        <v>6972470</v>
      </c>
      <c r="H21" s="42">
        <v>6179480</v>
      </c>
      <c r="I21" s="43" t="s">
        <v>169</v>
      </c>
      <c r="J21" s="42">
        <v>3596268</v>
      </c>
      <c r="K21" s="42">
        <v>71494</v>
      </c>
      <c r="L21" s="42">
        <v>58803</v>
      </c>
      <c r="M21" s="43" t="s">
        <v>170</v>
      </c>
      <c r="N21" s="42">
        <v>57534</v>
      </c>
      <c r="O21" s="42">
        <v>1000090</v>
      </c>
      <c r="P21" s="43" t="s">
        <v>171</v>
      </c>
      <c r="Q21" s="42">
        <v>223264</v>
      </c>
      <c r="R21" s="43" t="s">
        <v>102</v>
      </c>
    </row>
    <row r="22" spans="1:18" ht="34.5" customHeight="1">
      <c r="A22" s="41">
        <v>15.5</v>
      </c>
      <c r="B22" s="41" t="s">
        <v>20</v>
      </c>
      <c r="C22" s="42">
        <v>9317708</v>
      </c>
      <c r="D22" s="42">
        <v>9022645</v>
      </c>
      <c r="E22" s="42">
        <v>0</v>
      </c>
      <c r="F22" s="42">
        <v>1948767</v>
      </c>
      <c r="G22" s="42">
        <v>4488899</v>
      </c>
      <c r="H22" s="42">
        <v>4325936</v>
      </c>
      <c r="I22" s="43" t="s">
        <v>172</v>
      </c>
      <c r="J22" s="42">
        <v>900551</v>
      </c>
      <c r="K22" s="42">
        <v>3181</v>
      </c>
      <c r="L22" s="42">
        <v>-14294</v>
      </c>
      <c r="M22" s="43" t="s">
        <v>173</v>
      </c>
      <c r="N22" s="42">
        <v>23907</v>
      </c>
      <c r="O22" s="42">
        <v>4280336</v>
      </c>
      <c r="P22" s="43" t="s">
        <v>174</v>
      </c>
      <c r="Q22" s="42">
        <v>219735</v>
      </c>
      <c r="R22" s="43" t="s">
        <v>175</v>
      </c>
    </row>
    <row r="23" spans="1:18" ht="34.5" customHeight="1">
      <c r="A23" s="41">
        <v>15.6</v>
      </c>
      <c r="B23" s="41" t="s">
        <v>21</v>
      </c>
      <c r="C23" s="42">
        <v>7794788</v>
      </c>
      <c r="D23" s="42">
        <v>11227968</v>
      </c>
      <c r="E23" s="42">
        <v>0</v>
      </c>
      <c r="F23" s="42">
        <v>1727586</v>
      </c>
      <c r="G23" s="42">
        <v>3775710</v>
      </c>
      <c r="H23" s="42">
        <v>6004121</v>
      </c>
      <c r="I23" s="43" t="s">
        <v>176</v>
      </c>
      <c r="J23" s="42">
        <v>4896676</v>
      </c>
      <c r="K23" s="42">
        <v>17884</v>
      </c>
      <c r="L23" s="42">
        <v>772402</v>
      </c>
      <c r="M23" s="43" t="s">
        <v>177</v>
      </c>
      <c r="N23" s="42">
        <v>62802</v>
      </c>
      <c r="O23" s="42">
        <v>920241</v>
      </c>
      <c r="P23" s="43" t="s">
        <v>178</v>
      </c>
      <c r="Q23" s="42">
        <v>201301</v>
      </c>
      <c r="R23" s="43" t="s">
        <v>179</v>
      </c>
    </row>
    <row r="24" spans="1:18" ht="9" customHeight="1">
      <c r="A24" s="41">
        <v>15.7</v>
      </c>
      <c r="B24" s="41" t="s">
        <v>22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3" t="s">
        <v>139</v>
      </c>
      <c r="J24" s="42">
        <v>0</v>
      </c>
      <c r="K24" s="42">
        <v>0</v>
      </c>
      <c r="L24" s="42">
        <v>0</v>
      </c>
      <c r="M24" s="43" t="s">
        <v>139</v>
      </c>
      <c r="N24" s="42">
        <v>0</v>
      </c>
      <c r="O24" s="42">
        <v>0</v>
      </c>
      <c r="P24" s="43" t="s">
        <v>139</v>
      </c>
      <c r="Q24" s="42">
        <v>0</v>
      </c>
      <c r="R24" s="43" t="s">
        <v>139</v>
      </c>
    </row>
    <row r="25" spans="1:18" ht="34.5" customHeight="1">
      <c r="A25" s="41">
        <v>16</v>
      </c>
      <c r="B25" s="41" t="s">
        <v>23</v>
      </c>
      <c r="C25" s="42">
        <v>11153490716</v>
      </c>
      <c r="D25" s="42">
        <v>11492094216</v>
      </c>
      <c r="E25" s="42">
        <v>19614946</v>
      </c>
      <c r="F25" s="42">
        <v>1730987569</v>
      </c>
      <c r="G25" s="42">
        <v>4942045661</v>
      </c>
      <c r="H25" s="42">
        <v>5459767385</v>
      </c>
      <c r="I25" s="43" t="s">
        <v>180</v>
      </c>
      <c r="J25" s="42">
        <v>32244613575</v>
      </c>
      <c r="K25" s="42">
        <v>483623726</v>
      </c>
      <c r="L25" s="42">
        <v>673729228</v>
      </c>
      <c r="M25" s="43" t="s">
        <v>181</v>
      </c>
      <c r="N25" s="42">
        <v>2455455358</v>
      </c>
      <c r="O25" s="42">
        <v>902902251</v>
      </c>
      <c r="P25" s="43" t="s">
        <v>182</v>
      </c>
      <c r="Q25" s="42">
        <v>330826996</v>
      </c>
      <c r="R25" s="43" t="s">
        <v>183</v>
      </c>
    </row>
    <row r="26" spans="1:18" ht="34.5" customHeight="1">
      <c r="A26" s="41">
        <v>17</v>
      </c>
      <c r="B26" s="41" t="s">
        <v>24</v>
      </c>
      <c r="C26" s="42">
        <v>7647164374</v>
      </c>
      <c r="D26" s="42">
        <v>7447471129</v>
      </c>
      <c r="E26" s="42">
        <v>5164504</v>
      </c>
      <c r="F26" s="42">
        <v>3822021078</v>
      </c>
      <c r="G26" s="42">
        <v>2931852664</v>
      </c>
      <c r="H26" s="42">
        <v>3670956781</v>
      </c>
      <c r="I26" s="43" t="s">
        <v>184</v>
      </c>
      <c r="J26" s="42">
        <v>16229945039</v>
      </c>
      <c r="K26" s="42">
        <v>1176588251</v>
      </c>
      <c r="L26" s="42">
        <v>1497592160</v>
      </c>
      <c r="M26" s="43" t="s">
        <v>185</v>
      </c>
      <c r="N26" s="42">
        <v>3747619335</v>
      </c>
      <c r="O26" s="42">
        <v>1058017243</v>
      </c>
      <c r="P26" s="43" t="s">
        <v>186</v>
      </c>
      <c r="Q26" s="42">
        <v>119856500</v>
      </c>
      <c r="R26" s="43" t="s">
        <v>187</v>
      </c>
    </row>
    <row r="27" spans="1:18" ht="34.5" customHeight="1">
      <c r="A27" s="41">
        <v>18</v>
      </c>
      <c r="B27" s="41" t="s">
        <v>25</v>
      </c>
      <c r="C27" s="42">
        <v>750080048</v>
      </c>
      <c r="D27" s="42">
        <v>727461043</v>
      </c>
      <c r="E27" s="42">
        <v>-16555</v>
      </c>
      <c r="F27" s="42">
        <v>378129307</v>
      </c>
      <c r="G27" s="42">
        <v>337428571</v>
      </c>
      <c r="H27" s="42">
        <v>431366239</v>
      </c>
      <c r="I27" s="43" t="s">
        <v>188</v>
      </c>
      <c r="J27" s="42">
        <v>2128933668</v>
      </c>
      <c r="K27" s="42">
        <v>247569749</v>
      </c>
      <c r="L27" s="42">
        <v>284201358</v>
      </c>
      <c r="M27" s="43" t="s">
        <v>189</v>
      </c>
      <c r="N27" s="42">
        <v>826537833</v>
      </c>
      <c r="O27" s="42">
        <v>90776910</v>
      </c>
      <c r="P27" s="43" t="s">
        <v>190</v>
      </c>
      <c r="Q27" s="42">
        <v>6776120</v>
      </c>
      <c r="R27" s="43" t="s">
        <v>191</v>
      </c>
    </row>
    <row r="28" spans="1:18" ht="34.5" customHeight="1">
      <c r="A28" s="41">
        <v>19.1</v>
      </c>
      <c r="B28" s="41" t="s">
        <v>26</v>
      </c>
      <c r="C28" s="42">
        <v>25016739</v>
      </c>
      <c r="D28" s="42">
        <v>14613695</v>
      </c>
      <c r="E28" s="42">
        <v>0</v>
      </c>
      <c r="F28" s="42">
        <v>16527763</v>
      </c>
      <c r="G28" s="42">
        <v>7487217</v>
      </c>
      <c r="H28" s="42">
        <v>8755138</v>
      </c>
      <c r="I28" s="43" t="s">
        <v>192</v>
      </c>
      <c r="J28" s="42">
        <v>18765082</v>
      </c>
      <c r="K28" s="42">
        <v>791706</v>
      </c>
      <c r="L28" s="42">
        <v>657464</v>
      </c>
      <c r="M28" s="43" t="s">
        <v>193</v>
      </c>
      <c r="N28" s="42">
        <v>1657282</v>
      </c>
      <c r="O28" s="42">
        <v>5279699</v>
      </c>
      <c r="P28" s="43" t="s">
        <v>194</v>
      </c>
      <c r="Q28" s="42">
        <v>1159099</v>
      </c>
      <c r="R28" s="43" t="s">
        <v>195</v>
      </c>
    </row>
    <row r="29" spans="1:18" ht="34.5" customHeight="1">
      <c r="A29" s="41">
        <v>19.2</v>
      </c>
      <c r="B29" s="41" t="s">
        <v>27</v>
      </c>
      <c r="C29" s="42">
        <v>10956059189</v>
      </c>
      <c r="D29" s="42">
        <v>10866063903</v>
      </c>
      <c r="E29" s="42">
        <v>148193416</v>
      </c>
      <c r="F29" s="42">
        <v>3546923598</v>
      </c>
      <c r="G29" s="42">
        <v>5812021797</v>
      </c>
      <c r="H29" s="42">
        <v>5825759323</v>
      </c>
      <c r="I29" s="43" t="s">
        <v>196</v>
      </c>
      <c r="J29" s="42">
        <v>5609576610</v>
      </c>
      <c r="K29" s="42">
        <v>399738793</v>
      </c>
      <c r="L29" s="42">
        <v>401236493</v>
      </c>
      <c r="M29" s="43" t="s">
        <v>197</v>
      </c>
      <c r="N29" s="42">
        <v>962286649</v>
      </c>
      <c r="O29" s="42">
        <v>1038023081</v>
      </c>
      <c r="P29" s="43" t="s">
        <v>198</v>
      </c>
      <c r="Q29" s="42">
        <v>278596963</v>
      </c>
      <c r="R29" s="43" t="s">
        <v>199</v>
      </c>
    </row>
    <row r="30" spans="1:18" ht="34.5" customHeight="1">
      <c r="A30" s="41">
        <v>19.3</v>
      </c>
      <c r="B30" s="41" t="s">
        <v>28</v>
      </c>
      <c r="C30" s="42">
        <v>1838972</v>
      </c>
      <c r="D30" s="42">
        <v>2266225</v>
      </c>
      <c r="E30" s="42">
        <v>0</v>
      </c>
      <c r="F30" s="42">
        <v>806724</v>
      </c>
      <c r="G30" s="42">
        <v>2325492</v>
      </c>
      <c r="H30" s="42">
        <v>-1562088</v>
      </c>
      <c r="I30" s="43" t="s">
        <v>200</v>
      </c>
      <c r="J30" s="42">
        <v>4729798</v>
      </c>
      <c r="K30" s="42">
        <v>353557</v>
      </c>
      <c r="L30" s="42">
        <v>652546</v>
      </c>
      <c r="M30" s="43" t="s">
        <v>201</v>
      </c>
      <c r="N30" s="42">
        <v>519436</v>
      </c>
      <c r="O30" s="42">
        <v>114137</v>
      </c>
      <c r="P30" s="43" t="s">
        <v>202</v>
      </c>
      <c r="Q30" s="42">
        <v>8576</v>
      </c>
      <c r="R30" s="43" t="s">
        <v>203</v>
      </c>
    </row>
    <row r="31" spans="1:18" ht="34.5" customHeight="1">
      <c r="A31" s="41">
        <v>19.4</v>
      </c>
      <c r="B31" s="41" t="s">
        <v>29</v>
      </c>
      <c r="C31" s="42">
        <v>2339933105</v>
      </c>
      <c r="D31" s="42">
        <v>2312244773</v>
      </c>
      <c r="E31" s="42">
        <v>81068</v>
      </c>
      <c r="F31" s="42">
        <v>1033275560</v>
      </c>
      <c r="G31" s="42">
        <v>1041226843</v>
      </c>
      <c r="H31" s="42">
        <v>1040087563</v>
      </c>
      <c r="I31" s="43" t="s">
        <v>204</v>
      </c>
      <c r="J31" s="42">
        <v>2341346254</v>
      </c>
      <c r="K31" s="42">
        <v>133539086</v>
      </c>
      <c r="L31" s="42">
        <v>143494906</v>
      </c>
      <c r="M31" s="43" t="s">
        <v>205</v>
      </c>
      <c r="N31" s="42">
        <v>331632511</v>
      </c>
      <c r="O31" s="42">
        <v>322567824</v>
      </c>
      <c r="P31" s="43" t="s">
        <v>206</v>
      </c>
      <c r="Q31" s="42">
        <v>56494603</v>
      </c>
      <c r="R31" s="43" t="s">
        <v>175</v>
      </c>
    </row>
    <row r="32" spans="1:18" ht="34.5" customHeight="1">
      <c r="A32" s="41">
        <v>21.1</v>
      </c>
      <c r="B32" s="41" t="s">
        <v>30</v>
      </c>
      <c r="C32" s="42">
        <v>8869923534</v>
      </c>
      <c r="D32" s="42">
        <v>8734452885</v>
      </c>
      <c r="E32" s="42">
        <v>132117477</v>
      </c>
      <c r="F32" s="42">
        <v>2920698188</v>
      </c>
      <c r="G32" s="42">
        <v>4963036451</v>
      </c>
      <c r="H32" s="42">
        <v>4957768674</v>
      </c>
      <c r="I32" s="43" t="s">
        <v>207</v>
      </c>
      <c r="J32" s="42">
        <v>217533428</v>
      </c>
      <c r="K32" s="42">
        <v>46760420</v>
      </c>
      <c r="L32" s="42">
        <v>43936996</v>
      </c>
      <c r="M32" s="43" t="s">
        <v>208</v>
      </c>
      <c r="N32" s="42">
        <v>37308426</v>
      </c>
      <c r="O32" s="42">
        <v>807893849</v>
      </c>
      <c r="P32" s="43" t="s">
        <v>209</v>
      </c>
      <c r="Q32" s="42">
        <v>221801847</v>
      </c>
      <c r="R32" s="43" t="s">
        <v>210</v>
      </c>
    </row>
    <row r="33" spans="1:18" ht="34.5" customHeight="1">
      <c r="A33" s="41">
        <v>21.2</v>
      </c>
      <c r="B33" s="41" t="s">
        <v>31</v>
      </c>
      <c r="C33" s="42">
        <v>844003695</v>
      </c>
      <c r="D33" s="42">
        <v>820671490</v>
      </c>
      <c r="E33" s="42">
        <v>-9019</v>
      </c>
      <c r="F33" s="42">
        <v>400170184</v>
      </c>
      <c r="G33" s="42">
        <v>394585375</v>
      </c>
      <c r="H33" s="42">
        <v>394704733</v>
      </c>
      <c r="I33" s="43" t="s">
        <v>211</v>
      </c>
      <c r="J33" s="42">
        <v>98022567</v>
      </c>
      <c r="K33" s="42">
        <v>9905241</v>
      </c>
      <c r="L33" s="42">
        <v>11464759</v>
      </c>
      <c r="M33" s="43" t="s">
        <v>212</v>
      </c>
      <c r="N33" s="42">
        <v>13568985</v>
      </c>
      <c r="O33" s="42">
        <v>138837304</v>
      </c>
      <c r="P33" s="43" t="s">
        <v>213</v>
      </c>
      <c r="Q33" s="42">
        <v>20364532</v>
      </c>
      <c r="R33" s="43" t="s">
        <v>214</v>
      </c>
    </row>
    <row r="34" spans="1:18" ht="34.5" customHeight="1">
      <c r="A34" s="41">
        <v>22</v>
      </c>
      <c r="B34" s="41" t="s">
        <v>32</v>
      </c>
      <c r="C34" s="42">
        <v>227865813</v>
      </c>
      <c r="D34" s="42">
        <v>227644756</v>
      </c>
      <c r="E34" s="42">
        <v>0</v>
      </c>
      <c r="F34" s="42">
        <v>86403636</v>
      </c>
      <c r="G34" s="42">
        <v>71450469</v>
      </c>
      <c r="H34" s="42">
        <v>83606652</v>
      </c>
      <c r="I34" s="43" t="s">
        <v>215</v>
      </c>
      <c r="J34" s="42">
        <v>173083884</v>
      </c>
      <c r="K34" s="42">
        <v>14516235</v>
      </c>
      <c r="L34" s="42">
        <v>25715330</v>
      </c>
      <c r="M34" s="43" t="s">
        <v>216</v>
      </c>
      <c r="N34" s="42">
        <v>33957671</v>
      </c>
      <c r="O34" s="42">
        <v>30509980</v>
      </c>
      <c r="P34" s="43" t="s">
        <v>217</v>
      </c>
      <c r="Q34" s="42">
        <v>5323385</v>
      </c>
      <c r="R34" s="43" t="s">
        <v>218</v>
      </c>
    </row>
    <row r="35" spans="1:18" ht="34.5" customHeight="1">
      <c r="A35" s="41">
        <v>23</v>
      </c>
      <c r="B35" s="41" t="s">
        <v>33</v>
      </c>
      <c r="C35" s="42">
        <v>124079136</v>
      </c>
      <c r="D35" s="42">
        <v>126201797</v>
      </c>
      <c r="E35" s="42">
        <v>0</v>
      </c>
      <c r="F35" s="42">
        <v>71390163</v>
      </c>
      <c r="G35" s="42">
        <v>75746380</v>
      </c>
      <c r="H35" s="42">
        <v>46049831</v>
      </c>
      <c r="I35" s="43" t="s">
        <v>219</v>
      </c>
      <c r="J35" s="42">
        <v>108026820</v>
      </c>
      <c r="K35" s="42">
        <v>3577505</v>
      </c>
      <c r="L35" s="42">
        <v>2291042</v>
      </c>
      <c r="M35" s="43" t="s">
        <v>220</v>
      </c>
      <c r="N35" s="42">
        <v>14263861</v>
      </c>
      <c r="O35" s="42">
        <v>12785406</v>
      </c>
      <c r="P35" s="43" t="s">
        <v>221</v>
      </c>
      <c r="Q35" s="42">
        <v>125687</v>
      </c>
      <c r="R35" s="43" t="s">
        <v>106</v>
      </c>
    </row>
    <row r="36" spans="1:18" ht="26.25" customHeight="1">
      <c r="A36" s="41">
        <v>24</v>
      </c>
      <c r="B36" s="41" t="s">
        <v>34</v>
      </c>
      <c r="C36" s="42">
        <v>714825646</v>
      </c>
      <c r="D36" s="42">
        <v>664670248</v>
      </c>
      <c r="E36" s="42">
        <v>0</v>
      </c>
      <c r="F36" s="42">
        <v>396585794</v>
      </c>
      <c r="G36" s="42">
        <v>59959679</v>
      </c>
      <c r="H36" s="42">
        <v>81901607</v>
      </c>
      <c r="I36" s="43" t="s">
        <v>222</v>
      </c>
      <c r="J36" s="42">
        <v>490369582</v>
      </c>
      <c r="K36" s="42">
        <v>41379233</v>
      </c>
      <c r="L36" s="42">
        <v>52690973</v>
      </c>
      <c r="M36" s="43" t="s">
        <v>223</v>
      </c>
      <c r="N36" s="42">
        <v>67229064</v>
      </c>
      <c r="O36" s="42">
        <v>168532767</v>
      </c>
      <c r="P36" s="43" t="s">
        <v>224</v>
      </c>
      <c r="Q36" s="42">
        <v>24168018</v>
      </c>
      <c r="R36" s="43" t="s">
        <v>225</v>
      </c>
    </row>
    <row r="37" spans="1:18" ht="34.5" customHeight="1">
      <c r="A37" s="41">
        <v>26</v>
      </c>
      <c r="B37" s="41" t="s">
        <v>35</v>
      </c>
      <c r="C37" s="42">
        <v>21823173</v>
      </c>
      <c r="D37" s="42">
        <v>19938715</v>
      </c>
      <c r="E37" s="42">
        <v>0</v>
      </c>
      <c r="F37" s="42">
        <v>9566298</v>
      </c>
      <c r="G37" s="42">
        <v>3051488</v>
      </c>
      <c r="H37" s="42">
        <v>5989312</v>
      </c>
      <c r="I37" s="43" t="s">
        <v>226</v>
      </c>
      <c r="J37" s="42">
        <v>8543175</v>
      </c>
      <c r="K37" s="42">
        <v>109719</v>
      </c>
      <c r="L37" s="42">
        <v>339956</v>
      </c>
      <c r="M37" s="43" t="s">
        <v>227</v>
      </c>
      <c r="N37" s="42">
        <v>938363</v>
      </c>
      <c r="O37" s="42">
        <v>4215733</v>
      </c>
      <c r="P37" s="43" t="s">
        <v>228</v>
      </c>
      <c r="Q37" s="42">
        <v>531875</v>
      </c>
      <c r="R37" s="43" t="s">
        <v>229</v>
      </c>
    </row>
    <row r="38" spans="1:18" ht="34.5" customHeight="1">
      <c r="A38" s="41">
        <v>27</v>
      </c>
      <c r="B38" s="41" t="s">
        <v>36</v>
      </c>
      <c r="C38" s="42">
        <v>105838468</v>
      </c>
      <c r="D38" s="42">
        <v>102530728</v>
      </c>
      <c r="E38" s="42">
        <v>0</v>
      </c>
      <c r="F38" s="42">
        <v>49386437</v>
      </c>
      <c r="G38" s="42">
        <v>15727324</v>
      </c>
      <c r="H38" s="42">
        <v>45997210</v>
      </c>
      <c r="I38" s="43" t="s">
        <v>230</v>
      </c>
      <c r="J38" s="42">
        <v>58410416</v>
      </c>
      <c r="K38" s="42">
        <v>887778</v>
      </c>
      <c r="L38" s="42">
        <v>1034345</v>
      </c>
      <c r="M38" s="43" t="s">
        <v>231</v>
      </c>
      <c r="N38" s="42">
        <v>2304540</v>
      </c>
      <c r="O38" s="42">
        <v>11049337</v>
      </c>
      <c r="P38" s="43" t="s">
        <v>232</v>
      </c>
      <c r="Q38" s="42">
        <v>2721530</v>
      </c>
      <c r="R38" s="43" t="s">
        <v>233</v>
      </c>
    </row>
    <row r="39" spans="1:18" ht="34.5" customHeight="1">
      <c r="A39" s="41">
        <v>28</v>
      </c>
      <c r="B39" s="41" t="s">
        <v>37</v>
      </c>
      <c r="C39" s="42">
        <v>106938589</v>
      </c>
      <c r="D39" s="42">
        <v>101950943</v>
      </c>
      <c r="E39" s="42">
        <v>760</v>
      </c>
      <c r="F39" s="42">
        <v>42755599</v>
      </c>
      <c r="G39" s="42">
        <v>39758368</v>
      </c>
      <c r="H39" s="42">
        <v>49011638</v>
      </c>
      <c r="I39" s="43" t="s">
        <v>234</v>
      </c>
      <c r="J39" s="42">
        <v>32581914</v>
      </c>
      <c r="K39" s="42">
        <v>45711</v>
      </c>
      <c r="L39" s="42">
        <v>-50194</v>
      </c>
      <c r="M39" s="43" t="s">
        <v>235</v>
      </c>
      <c r="N39" s="42">
        <v>540653</v>
      </c>
      <c r="O39" s="42">
        <v>15337664</v>
      </c>
      <c r="P39" s="43" t="s">
        <v>236</v>
      </c>
      <c r="Q39" s="42">
        <v>2408482</v>
      </c>
      <c r="R39" s="43" t="s">
        <v>237</v>
      </c>
    </row>
    <row r="40" spans="1:18" ht="34.5" customHeight="1">
      <c r="A40" s="41">
        <v>33</v>
      </c>
      <c r="B40" s="41" t="s">
        <v>38</v>
      </c>
      <c r="C40" s="42">
        <v>304418931</v>
      </c>
      <c r="D40" s="42">
        <v>292156933</v>
      </c>
      <c r="E40" s="42">
        <v>565002</v>
      </c>
      <c r="F40" s="42">
        <v>379832475</v>
      </c>
      <c r="G40" s="42">
        <v>159580319</v>
      </c>
      <c r="H40" s="42">
        <v>263841437</v>
      </c>
      <c r="I40" s="43" t="s">
        <v>238</v>
      </c>
      <c r="J40" s="42">
        <v>846230561</v>
      </c>
      <c r="K40" s="42">
        <v>2794080</v>
      </c>
      <c r="L40" s="42">
        <v>7860056</v>
      </c>
      <c r="M40" s="43" t="s">
        <v>239</v>
      </c>
      <c r="N40" s="42">
        <v>41906720</v>
      </c>
      <c r="O40" s="42">
        <v>29185816</v>
      </c>
      <c r="P40" s="43" t="s">
        <v>240</v>
      </c>
      <c r="Q40" s="42">
        <v>6568360</v>
      </c>
      <c r="R40" s="43" t="s">
        <v>231</v>
      </c>
    </row>
    <row r="41" spans="1:18" ht="34.5" customHeight="1">
      <c r="A41" s="41">
        <v>34</v>
      </c>
      <c r="B41" s="41" t="s">
        <v>39</v>
      </c>
      <c r="C41" s="42">
        <v>63368913332</v>
      </c>
      <c r="D41" s="42">
        <v>62224279279</v>
      </c>
      <c r="E41" s="42">
        <v>337453111</v>
      </c>
      <c r="F41" s="42">
        <v>26071177487</v>
      </c>
      <c r="G41" s="42">
        <v>27104307134</v>
      </c>
      <c r="H41" s="42">
        <v>28635184675</v>
      </c>
      <c r="I41" s="43" t="s">
        <v>241</v>
      </c>
      <c r="J41" s="42">
        <v>70383539574</v>
      </c>
      <c r="K41" s="42">
        <v>3535140657</v>
      </c>
      <c r="L41" s="42">
        <v>4132514095</v>
      </c>
      <c r="M41" s="43" t="s">
        <v>242</v>
      </c>
      <c r="N41" s="42">
        <v>10910780169</v>
      </c>
      <c r="O41" s="42">
        <v>7194053564</v>
      </c>
      <c r="P41" s="43" t="s">
        <v>243</v>
      </c>
      <c r="Q41" s="42">
        <v>1490361994</v>
      </c>
      <c r="R41" s="43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3" workbookViewId="0" topLeftCell="A1">
      <selection activeCell="A3" sqref="A3"/>
    </sheetView>
  </sheetViews>
  <sheetFormatPr defaultColWidth="9.140625" defaultRowHeight="12.75"/>
  <cols>
    <col min="1" max="1" width="8.421875" style="21" customWidth="1"/>
    <col min="2" max="2" width="28.8515625" style="19" customWidth="1"/>
    <col min="3" max="4" width="19.7109375" style="20" customWidth="1"/>
    <col min="5" max="5" width="19.7109375" style="19" customWidth="1"/>
    <col min="6" max="6" width="18.140625" style="19" customWidth="1"/>
    <col min="7" max="7" width="13.421875" style="19" customWidth="1"/>
    <col min="8" max="8" width="9.140625" style="19" customWidth="1"/>
    <col min="9" max="11" width="12.7109375" style="19" hidden="1" customWidth="1"/>
    <col min="12" max="16384" width="9.140625" style="19" customWidth="1"/>
  </cols>
  <sheetData>
    <row r="1" spans="1:8" s="2" customFormat="1" ht="27.75" customHeight="1">
      <c r="A1" s="44" t="s">
        <v>40</v>
      </c>
      <c r="B1" s="44"/>
      <c r="C1" s="44"/>
      <c r="D1" s="44"/>
      <c r="E1" s="44"/>
      <c r="F1" s="44"/>
      <c r="G1" s="44"/>
      <c r="H1" s="1"/>
    </row>
    <row r="2" spans="1:8" s="2" customFormat="1" ht="29.25" customHeight="1">
      <c r="A2" s="45" t="s">
        <v>41</v>
      </c>
      <c r="B2" s="45"/>
      <c r="C2" s="45"/>
      <c r="D2" s="45"/>
      <c r="E2" s="45"/>
      <c r="F2" s="45"/>
      <c r="G2" s="45"/>
      <c r="H2" s="3"/>
    </row>
    <row r="3" spans="1:8" s="2" customFormat="1" ht="9.75" customHeight="1" thickBot="1">
      <c r="A3" s="1"/>
      <c r="B3" s="1"/>
      <c r="C3" s="1"/>
      <c r="D3" s="1"/>
      <c r="E3" s="1"/>
      <c r="F3" s="1"/>
      <c r="G3" s="1"/>
      <c r="H3" s="1"/>
    </row>
    <row r="4" spans="1:8" s="10" customFormat="1" ht="21.75" customHeight="1">
      <c r="A4" s="4"/>
      <c r="B4" s="5"/>
      <c r="C4" s="6" t="s">
        <v>42</v>
      </c>
      <c r="D4" s="6" t="s">
        <v>43</v>
      </c>
      <c r="E4" s="6" t="s">
        <v>44</v>
      </c>
      <c r="F4" s="7" t="s">
        <v>45</v>
      </c>
      <c r="G4" s="8" t="s">
        <v>46</v>
      </c>
      <c r="H4" s="9"/>
    </row>
    <row r="5" spans="1:8" s="18" customFormat="1" ht="21.75" customHeight="1" thickBot="1">
      <c r="A5" s="12" t="s">
        <v>47</v>
      </c>
      <c r="B5" s="13" t="s">
        <v>48</v>
      </c>
      <c r="C5" s="14" t="s">
        <v>49</v>
      </c>
      <c r="D5" s="14" t="s">
        <v>50</v>
      </c>
      <c r="E5" s="14" t="s">
        <v>50</v>
      </c>
      <c r="F5" s="15" t="s">
        <v>50</v>
      </c>
      <c r="G5" s="16" t="s">
        <v>51</v>
      </c>
      <c r="H5" s="17"/>
    </row>
    <row r="6" spans="1:7" ht="18" customHeight="1">
      <c r="A6" s="37" t="s">
        <v>65</v>
      </c>
      <c r="B6" s="23" t="s">
        <v>0</v>
      </c>
      <c r="C6" s="24">
        <v>1016158603</v>
      </c>
      <c r="D6" s="24">
        <v>500534364</v>
      </c>
      <c r="E6" s="24">
        <v>495612804</v>
      </c>
      <c r="F6" s="25">
        <f>(D6+E6)/2</f>
        <v>498073584</v>
      </c>
      <c r="G6" s="26">
        <f>F6/C6</f>
        <v>0.4901533899624919</v>
      </c>
    </row>
    <row r="7" spans="1:7" ht="18" customHeight="1">
      <c r="A7" s="22" t="s">
        <v>66</v>
      </c>
      <c r="B7" s="23" t="s">
        <v>1</v>
      </c>
      <c r="C7" s="24">
        <v>608300682</v>
      </c>
      <c r="D7" s="24">
        <v>271888164</v>
      </c>
      <c r="E7" s="24">
        <v>285236569</v>
      </c>
      <c r="F7" s="25">
        <f aca="true" t="shared" si="0" ref="F7:F51">(D7+E7)/2</f>
        <v>278562366.5</v>
      </c>
      <c r="G7" s="26">
        <f aca="true" t="shared" si="1" ref="G7:G51">F7/C7</f>
        <v>0.4579353184088654</v>
      </c>
    </row>
    <row r="8" spans="1:7" ht="18" customHeight="1" hidden="1">
      <c r="A8" s="22" t="s">
        <v>67</v>
      </c>
      <c r="B8" s="23" t="s">
        <v>2</v>
      </c>
      <c r="C8" s="24">
        <v>170297996</v>
      </c>
      <c r="D8" s="24">
        <v>24723901</v>
      </c>
      <c r="E8" s="24">
        <v>14035283</v>
      </c>
      <c r="F8" s="25">
        <f t="shared" si="0"/>
        <v>19379592</v>
      </c>
      <c r="G8" s="26">
        <f t="shared" si="1"/>
        <v>0.11379812126503239</v>
      </c>
    </row>
    <row r="9" spans="1:7" ht="18" customHeight="1" hidden="1">
      <c r="A9" s="22" t="s">
        <v>68</v>
      </c>
      <c r="B9" s="23" t="s">
        <v>3</v>
      </c>
      <c r="C9" s="24">
        <v>127030320</v>
      </c>
      <c r="D9" s="24">
        <v>68728366</v>
      </c>
      <c r="E9" s="24">
        <v>66164501</v>
      </c>
      <c r="F9" s="25">
        <f t="shared" si="0"/>
        <v>67446433.5</v>
      </c>
      <c r="G9" s="26">
        <f t="shared" si="1"/>
        <v>0.5309475210327739</v>
      </c>
    </row>
    <row r="10" spans="1:7" ht="18" customHeight="1">
      <c r="A10" s="38" t="s">
        <v>69</v>
      </c>
      <c r="B10" s="23" t="s">
        <v>4</v>
      </c>
      <c r="C10" s="24">
        <v>179749119</v>
      </c>
      <c r="D10" s="24">
        <v>88708253</v>
      </c>
      <c r="E10" s="24">
        <v>79438776</v>
      </c>
      <c r="F10" s="25">
        <f t="shared" si="0"/>
        <v>84073514.5</v>
      </c>
      <c r="G10" s="26">
        <f t="shared" si="1"/>
        <v>0.4677269906396593</v>
      </c>
    </row>
    <row r="11" spans="1:7" ht="18" customHeight="1">
      <c r="A11" s="39" t="s">
        <v>70</v>
      </c>
      <c r="B11" s="23" t="s">
        <v>5</v>
      </c>
      <c r="C11" s="24">
        <v>6123656608</v>
      </c>
      <c r="D11" s="24">
        <v>3256554731</v>
      </c>
      <c r="E11" s="24">
        <v>3044626480</v>
      </c>
      <c r="F11" s="25">
        <f t="shared" si="0"/>
        <v>3150590605.5</v>
      </c>
      <c r="G11" s="26">
        <f t="shared" si="1"/>
        <v>0.5144949835012042</v>
      </c>
    </row>
    <row r="12" spans="1:7" ht="18" customHeight="1">
      <c r="A12" s="39" t="s">
        <v>71</v>
      </c>
      <c r="B12" s="23" t="s">
        <v>6</v>
      </c>
      <c r="C12" s="24">
        <v>2514050125</v>
      </c>
      <c r="D12" s="24">
        <v>1293756166</v>
      </c>
      <c r="E12" s="24">
        <v>1240798354</v>
      </c>
      <c r="F12" s="25">
        <f t="shared" si="0"/>
        <v>1267277260</v>
      </c>
      <c r="G12" s="26">
        <f t="shared" si="1"/>
        <v>0.5040779606572084</v>
      </c>
    </row>
    <row r="13" spans="1:7" ht="18" customHeight="1">
      <c r="A13" s="39" t="s">
        <v>72</v>
      </c>
      <c r="B13" s="23" t="s">
        <v>7</v>
      </c>
      <c r="C13" s="24">
        <v>1942360890</v>
      </c>
      <c r="D13" s="24">
        <v>896729829</v>
      </c>
      <c r="E13" s="24">
        <v>908420937</v>
      </c>
      <c r="F13" s="25">
        <f t="shared" si="0"/>
        <v>902575383</v>
      </c>
      <c r="G13" s="26">
        <f t="shared" si="1"/>
        <v>0.46467954932927014</v>
      </c>
    </row>
    <row r="14" spans="1:7" ht="18" customHeight="1" hidden="1">
      <c r="A14" s="39" t="s">
        <v>73</v>
      </c>
      <c r="B14" s="23" t="s">
        <v>8</v>
      </c>
      <c r="C14" s="24">
        <v>425957198</v>
      </c>
      <c r="D14" s="24">
        <v>57740830</v>
      </c>
      <c r="E14" s="24">
        <v>43909091</v>
      </c>
      <c r="F14" s="25">
        <f t="shared" si="0"/>
        <v>50824960.5</v>
      </c>
      <c r="G14" s="26">
        <f t="shared" si="1"/>
        <v>0.11931940753352406</v>
      </c>
    </row>
    <row r="15" spans="1:7" ht="18" customHeight="1" hidden="1">
      <c r="A15" s="39" t="s">
        <v>74</v>
      </c>
      <c r="B15" s="23" t="s">
        <v>9</v>
      </c>
      <c r="C15" s="24">
        <v>272609293</v>
      </c>
      <c r="D15" s="24">
        <v>79506268</v>
      </c>
      <c r="E15" s="24">
        <v>75489582</v>
      </c>
      <c r="F15" s="25">
        <f t="shared" si="0"/>
        <v>77497925</v>
      </c>
      <c r="G15" s="26">
        <f t="shared" si="1"/>
        <v>0.28428203656285483</v>
      </c>
    </row>
    <row r="16" spans="1:11" ht="18" customHeight="1">
      <c r="A16" s="39" t="s">
        <v>75</v>
      </c>
      <c r="B16" s="23" t="s">
        <v>10</v>
      </c>
      <c r="C16" s="24">
        <v>1667061709</v>
      </c>
      <c r="D16" s="24">
        <v>661873262</v>
      </c>
      <c r="E16" s="24">
        <v>644594263</v>
      </c>
      <c r="F16" s="25">
        <f t="shared" si="0"/>
        <v>653233762.5</v>
      </c>
      <c r="G16" s="26">
        <f t="shared" si="1"/>
        <v>0.39184737971808337</v>
      </c>
      <c r="I16" s="35" t="s">
        <v>61</v>
      </c>
      <c r="J16" s="35"/>
      <c r="K16" s="35"/>
    </row>
    <row r="17" spans="1:11" ht="18" customHeight="1" hidden="1">
      <c r="A17" s="22">
        <v>10</v>
      </c>
      <c r="B17" s="23" t="s">
        <v>11</v>
      </c>
      <c r="C17" s="24">
        <v>267875921</v>
      </c>
      <c r="D17" s="24">
        <v>1855871737</v>
      </c>
      <c r="E17" s="24">
        <v>1768838642</v>
      </c>
      <c r="F17" s="25">
        <f t="shared" si="0"/>
        <v>1812355189.5</v>
      </c>
      <c r="G17" s="26">
        <f t="shared" si="1"/>
        <v>6.765651734334121</v>
      </c>
      <c r="I17" s="36" t="s">
        <v>62</v>
      </c>
      <c r="J17" s="36" t="s">
        <v>63</v>
      </c>
      <c r="K17" s="36" t="s">
        <v>64</v>
      </c>
    </row>
    <row r="18" spans="1:7" ht="18" customHeight="1" hidden="1">
      <c r="A18" s="22">
        <v>11</v>
      </c>
      <c r="B18" s="23" t="s">
        <v>12</v>
      </c>
      <c r="C18" s="24">
        <v>963058919</v>
      </c>
      <c r="D18" s="24">
        <v>337396475</v>
      </c>
      <c r="E18" s="24">
        <v>330980826</v>
      </c>
      <c r="F18" s="25">
        <f t="shared" si="0"/>
        <v>334188650.5</v>
      </c>
      <c r="G18" s="26">
        <f t="shared" si="1"/>
        <v>0.3470074820001745</v>
      </c>
    </row>
    <row r="19" spans="1:11" ht="18" customHeight="1">
      <c r="A19" s="22">
        <v>11.1</v>
      </c>
      <c r="B19" s="23" t="s">
        <v>52</v>
      </c>
      <c r="C19" s="24">
        <f>C18*(I19/(I19+I20))</f>
        <v>222800280.17746136</v>
      </c>
      <c r="D19" s="24">
        <f>D18*(J19/(J19+J20))</f>
        <v>72513467.16411354</v>
      </c>
      <c r="E19" s="24">
        <f>E18*(K19/(K19+K20))</f>
        <v>68446333.1929732</v>
      </c>
      <c r="F19" s="25">
        <f t="shared" si="0"/>
        <v>70479900.17854336</v>
      </c>
      <c r="G19" s="26">
        <f t="shared" si="1"/>
        <v>0.31633667660743436</v>
      </c>
      <c r="H19" s="27"/>
      <c r="I19" s="28">
        <v>2152907</v>
      </c>
      <c r="J19" s="29">
        <v>952697</v>
      </c>
      <c r="K19" s="30">
        <v>845605</v>
      </c>
    </row>
    <row r="20" spans="1:11" ht="18" customHeight="1">
      <c r="A20" s="22">
        <v>11.2</v>
      </c>
      <c r="B20" s="23" t="s">
        <v>53</v>
      </c>
      <c r="C20" s="24">
        <f>C18-C19</f>
        <v>740258638.8225386</v>
      </c>
      <c r="D20" s="24">
        <f>D18-D19</f>
        <v>264883007.83588648</v>
      </c>
      <c r="E20" s="24">
        <f>E18-E19</f>
        <v>262534492.8070268</v>
      </c>
      <c r="F20" s="25">
        <f t="shared" si="0"/>
        <v>263708750.32145664</v>
      </c>
      <c r="G20" s="26">
        <f t="shared" si="1"/>
        <v>0.35623866644895075</v>
      </c>
      <c r="H20" s="31"/>
      <c r="I20" s="32">
        <v>7153079</v>
      </c>
      <c r="J20" s="33">
        <v>3480088</v>
      </c>
      <c r="K20" s="11">
        <v>3243424</v>
      </c>
    </row>
    <row r="21" spans="1:11" ht="18" customHeight="1">
      <c r="A21" s="22">
        <v>12</v>
      </c>
      <c r="B21" s="23" t="s">
        <v>13</v>
      </c>
      <c r="C21" s="24">
        <v>735679870</v>
      </c>
      <c r="D21" s="24">
        <v>382560596</v>
      </c>
      <c r="E21" s="24">
        <v>342715885</v>
      </c>
      <c r="F21" s="25">
        <f t="shared" si="0"/>
        <v>362638240.5</v>
      </c>
      <c r="G21" s="26">
        <f t="shared" si="1"/>
        <v>0.49292940487823866</v>
      </c>
      <c r="I21" s="36" t="s">
        <v>62</v>
      </c>
      <c r="J21" s="36" t="s">
        <v>63</v>
      </c>
      <c r="K21" s="36" t="s">
        <v>64</v>
      </c>
    </row>
    <row r="22" spans="1:7" ht="18" customHeight="1" hidden="1">
      <c r="A22" s="22">
        <v>13</v>
      </c>
      <c r="B22" s="23" t="s">
        <v>14</v>
      </c>
      <c r="C22" s="24">
        <v>227680355</v>
      </c>
      <c r="D22" s="24">
        <v>108368192</v>
      </c>
      <c r="E22" s="24">
        <v>89777508</v>
      </c>
      <c r="F22" s="25">
        <f t="shared" si="0"/>
        <v>99072850</v>
      </c>
      <c r="G22" s="26">
        <f t="shared" si="1"/>
        <v>0.43514008927120656</v>
      </c>
    </row>
    <row r="23" spans="1:7" ht="18" customHeight="1" hidden="1">
      <c r="A23" s="22">
        <v>14</v>
      </c>
      <c r="B23" s="23" t="s">
        <v>15</v>
      </c>
      <c r="C23" s="24">
        <v>39480490</v>
      </c>
      <c r="D23" s="24">
        <v>2400462</v>
      </c>
      <c r="E23" s="24">
        <v>2996164</v>
      </c>
      <c r="F23" s="25">
        <f t="shared" si="0"/>
        <v>2698313</v>
      </c>
      <c r="G23" s="26">
        <f t="shared" si="1"/>
        <v>0.06834547899481491</v>
      </c>
    </row>
    <row r="24" spans="1:7" ht="18" customHeight="1" hidden="1">
      <c r="A24" s="22">
        <v>15.1</v>
      </c>
      <c r="B24" s="23" t="s">
        <v>16</v>
      </c>
      <c r="C24" s="24">
        <v>2254904</v>
      </c>
      <c r="D24" s="24">
        <v>3128146</v>
      </c>
      <c r="E24" s="24">
        <v>3214039</v>
      </c>
      <c r="F24" s="25">
        <f t="shared" si="0"/>
        <v>3171092.5</v>
      </c>
      <c r="G24" s="26">
        <f t="shared" si="1"/>
        <v>1.4063093151637498</v>
      </c>
    </row>
    <row r="25" spans="1:7" ht="18" customHeight="1" hidden="1">
      <c r="A25" s="22">
        <v>15.2</v>
      </c>
      <c r="B25" s="23" t="s">
        <v>17</v>
      </c>
      <c r="C25" s="24">
        <v>6676</v>
      </c>
      <c r="D25" s="24">
        <v>116</v>
      </c>
      <c r="E25" s="24">
        <v>115</v>
      </c>
      <c r="F25" s="25">
        <f t="shared" si="0"/>
        <v>115.5</v>
      </c>
      <c r="G25" s="26">
        <f t="shared" si="1"/>
        <v>0.01730077890952666</v>
      </c>
    </row>
    <row r="26" spans="1:7" ht="18" customHeight="1" hidden="1">
      <c r="A26" s="22">
        <v>15.3</v>
      </c>
      <c r="B26" s="23" t="s">
        <v>18</v>
      </c>
      <c r="C26" s="24">
        <v>31058379</v>
      </c>
      <c r="D26" s="24">
        <v>353050779</v>
      </c>
      <c r="E26" s="24">
        <v>298931080</v>
      </c>
      <c r="F26" s="25">
        <f t="shared" si="0"/>
        <v>325990929.5</v>
      </c>
      <c r="G26" s="26">
        <f t="shared" si="1"/>
        <v>10.496070303604705</v>
      </c>
    </row>
    <row r="27" spans="1:7" ht="18" customHeight="1" hidden="1">
      <c r="A27" s="22">
        <v>15.4</v>
      </c>
      <c r="B27" s="23" t="s">
        <v>19</v>
      </c>
      <c r="C27" s="24">
        <v>10646964</v>
      </c>
      <c r="D27" s="24">
        <v>3758347</v>
      </c>
      <c r="E27" s="24">
        <v>3864573</v>
      </c>
      <c r="F27" s="25">
        <f t="shared" si="0"/>
        <v>3811460</v>
      </c>
      <c r="G27" s="26">
        <f t="shared" si="1"/>
        <v>0.3579856191868405</v>
      </c>
    </row>
    <row r="28" spans="1:7" ht="18" customHeight="1" hidden="1">
      <c r="A28" s="22">
        <v>15.5</v>
      </c>
      <c r="B28" s="23" t="s">
        <v>20</v>
      </c>
      <c r="C28" s="24">
        <v>13692205</v>
      </c>
      <c r="D28" s="24">
        <v>1653768</v>
      </c>
      <c r="E28" s="24">
        <v>2576692</v>
      </c>
      <c r="F28" s="25">
        <f t="shared" si="0"/>
        <v>2115230</v>
      </c>
      <c r="G28" s="26">
        <f t="shared" si="1"/>
        <v>0.15448424851950435</v>
      </c>
    </row>
    <row r="29" spans="1:7" ht="18" customHeight="1" hidden="1">
      <c r="A29" s="22">
        <v>15.6</v>
      </c>
      <c r="B29" s="23" t="s">
        <v>21</v>
      </c>
      <c r="C29" s="24">
        <v>9408094</v>
      </c>
      <c r="D29" s="24">
        <v>5160776</v>
      </c>
      <c r="E29" s="24">
        <v>1871518</v>
      </c>
      <c r="F29" s="25">
        <f t="shared" si="0"/>
        <v>3516147</v>
      </c>
      <c r="G29" s="26">
        <f t="shared" si="1"/>
        <v>0.3737363806101427</v>
      </c>
    </row>
    <row r="30" spans="1:7" ht="18" customHeight="1" hidden="1">
      <c r="A30" s="22">
        <v>15.7</v>
      </c>
      <c r="B30" s="23" t="s">
        <v>22</v>
      </c>
      <c r="C30" s="24">
        <v>0</v>
      </c>
      <c r="D30" s="24">
        <v>0</v>
      </c>
      <c r="E30" s="24">
        <v>0</v>
      </c>
      <c r="F30" s="25">
        <f t="shared" si="0"/>
        <v>0</v>
      </c>
      <c r="G30" s="26">
        <f>IF(C30=0,0,+F30/C30)</f>
        <v>0</v>
      </c>
    </row>
    <row r="31" spans="1:7" ht="18" customHeight="1" hidden="1">
      <c r="A31" s="22">
        <v>16</v>
      </c>
      <c r="B31" s="23" t="s">
        <v>23</v>
      </c>
      <c r="C31" s="24">
        <v>14541209558</v>
      </c>
      <c r="D31" s="24">
        <v>2100754086</v>
      </c>
      <c r="E31" s="24">
        <v>2221432585</v>
      </c>
      <c r="F31" s="25">
        <f t="shared" si="0"/>
        <v>2161093335.5</v>
      </c>
      <c r="G31" s="26">
        <f t="shared" si="1"/>
        <v>0.14861854007949785</v>
      </c>
    </row>
    <row r="32" spans="1:7" ht="18" customHeight="1" hidden="1">
      <c r="A32" s="22">
        <v>17</v>
      </c>
      <c r="B32" s="23" t="s">
        <v>24</v>
      </c>
      <c r="C32" s="24">
        <v>7254539054</v>
      </c>
      <c r="D32" s="24">
        <v>3620386672</v>
      </c>
      <c r="E32" s="24">
        <v>3452158544</v>
      </c>
      <c r="F32" s="25">
        <f t="shared" si="0"/>
        <v>3536272608</v>
      </c>
      <c r="G32" s="26">
        <f t="shared" si="1"/>
        <v>0.48745655398328497</v>
      </c>
    </row>
    <row r="33" spans="1:11" ht="18" customHeight="1">
      <c r="A33" s="22">
        <v>17.1</v>
      </c>
      <c r="B33" s="23" t="s">
        <v>54</v>
      </c>
      <c r="C33" s="24">
        <f>C32*(I33/(I33+I34))</f>
        <v>4390908265.219306</v>
      </c>
      <c r="D33" s="24">
        <f>D32*(J33/(J33+J34))</f>
        <v>2277654575.5912805</v>
      </c>
      <c r="E33" s="24">
        <f>E32*(K33/(K33+K34))</f>
        <v>2224757695.2044263</v>
      </c>
      <c r="F33" s="25">
        <f t="shared" si="0"/>
        <v>2251206135.3978534</v>
      </c>
      <c r="G33" s="26">
        <f t="shared" si="1"/>
        <v>0.5126971458797752</v>
      </c>
      <c r="H33" s="27"/>
      <c r="I33" s="28">
        <v>23577619</v>
      </c>
      <c r="J33" s="29">
        <v>14308360</v>
      </c>
      <c r="K33" s="30">
        <v>14222931</v>
      </c>
    </row>
    <row r="34" spans="1:11" ht="18" customHeight="1">
      <c r="A34" s="22">
        <v>17.2</v>
      </c>
      <c r="B34" s="23" t="s">
        <v>55</v>
      </c>
      <c r="C34" s="24">
        <f>C32-C33</f>
        <v>2863630788.780694</v>
      </c>
      <c r="D34" s="24">
        <f>D32-D33</f>
        <v>1342732096.4087195</v>
      </c>
      <c r="E34" s="24">
        <f>E32-E33</f>
        <v>1227400848.7955737</v>
      </c>
      <c r="F34" s="25">
        <f t="shared" si="0"/>
        <v>1285066472.6021466</v>
      </c>
      <c r="G34" s="26">
        <f t="shared" si="1"/>
        <v>0.44875424500842004</v>
      </c>
      <c r="H34" s="31"/>
      <c r="I34" s="32">
        <v>15376681</v>
      </c>
      <c r="J34" s="33">
        <v>8435122</v>
      </c>
      <c r="K34" s="11">
        <v>7846804</v>
      </c>
    </row>
    <row r="35" spans="1:7" ht="18" customHeight="1" hidden="1">
      <c r="A35" s="22">
        <v>18</v>
      </c>
      <c r="B35" s="23" t="s">
        <v>25</v>
      </c>
      <c r="C35" s="24">
        <v>710345884</v>
      </c>
      <c r="D35" s="24">
        <v>355452897</v>
      </c>
      <c r="E35" s="24">
        <v>370032712</v>
      </c>
      <c r="F35" s="25">
        <f t="shared" si="0"/>
        <v>362742804.5</v>
      </c>
      <c r="G35" s="26">
        <f t="shared" si="1"/>
        <v>0.5106565867002335</v>
      </c>
    </row>
    <row r="36" spans="1:11" ht="18" customHeight="1">
      <c r="A36" s="22">
        <v>18.1</v>
      </c>
      <c r="B36" s="23" t="s">
        <v>56</v>
      </c>
      <c r="C36" s="24">
        <f>C35*(I36/(I36+I37))</f>
        <v>604851724.3633595</v>
      </c>
      <c r="D36" s="24">
        <f>D35*(J36/(J36+J37))</f>
        <v>308807676.348503</v>
      </c>
      <c r="E36" s="24">
        <f>E35*(K36/(K36+K37))</f>
        <v>324647376.2576612</v>
      </c>
      <c r="F36" s="25">
        <f t="shared" si="0"/>
        <v>316727526.3030821</v>
      </c>
      <c r="G36" s="26">
        <f t="shared" si="1"/>
        <v>0.5236449092320199</v>
      </c>
      <c r="H36" s="27"/>
      <c r="I36" s="28">
        <v>2935786</v>
      </c>
      <c r="J36" s="29">
        <v>1369565</v>
      </c>
      <c r="K36" s="30">
        <v>1317643</v>
      </c>
    </row>
    <row r="37" spans="1:11" ht="18" customHeight="1">
      <c r="A37" s="22">
        <v>18.2</v>
      </c>
      <c r="B37" s="23" t="s">
        <v>57</v>
      </c>
      <c r="C37" s="24">
        <f>C35-C36</f>
        <v>105494159.63664055</v>
      </c>
      <c r="D37" s="24">
        <f>D35-D36</f>
        <v>46645220.65149701</v>
      </c>
      <c r="E37" s="24">
        <f>E35-E36</f>
        <v>45385335.74233878</v>
      </c>
      <c r="F37" s="25">
        <f t="shared" si="0"/>
        <v>46015278.19691789</v>
      </c>
      <c r="G37" s="26">
        <f t="shared" si="1"/>
        <v>0.4361879212594412</v>
      </c>
      <c r="H37" s="25"/>
      <c r="I37" s="32">
        <v>512040</v>
      </c>
      <c r="J37" s="33">
        <v>206872</v>
      </c>
      <c r="K37" s="11">
        <v>184205</v>
      </c>
    </row>
    <row r="38" spans="1:7" ht="18" customHeight="1" hidden="1">
      <c r="A38" s="22">
        <v>19.1</v>
      </c>
      <c r="B38" s="23" t="s">
        <v>26</v>
      </c>
      <c r="C38" s="24">
        <v>30980070</v>
      </c>
      <c r="D38" s="24">
        <v>5299443</v>
      </c>
      <c r="E38" s="24">
        <v>1617309</v>
      </c>
      <c r="F38" s="25">
        <f t="shared" si="0"/>
        <v>3458376</v>
      </c>
      <c r="G38" s="26">
        <f t="shared" si="1"/>
        <v>0.11163228488508903</v>
      </c>
    </row>
    <row r="39" spans="1:7" ht="18" customHeight="1">
      <c r="A39" s="22">
        <v>19.2</v>
      </c>
      <c r="B39" s="23" t="s">
        <v>27</v>
      </c>
      <c r="C39" s="24">
        <v>10715991131</v>
      </c>
      <c r="D39" s="24">
        <v>3463441598</v>
      </c>
      <c r="E39" s="24">
        <v>3406608139</v>
      </c>
      <c r="F39" s="25">
        <f t="shared" si="0"/>
        <v>3435024868.5</v>
      </c>
      <c r="G39" s="26">
        <f t="shared" si="1"/>
        <v>0.3205512981961052</v>
      </c>
    </row>
    <row r="40" spans="1:7" ht="18" customHeight="1" hidden="1">
      <c r="A40" s="22">
        <v>19.3</v>
      </c>
      <c r="B40" s="23" t="s">
        <v>28</v>
      </c>
      <c r="C40" s="24">
        <v>1775981</v>
      </c>
      <c r="D40" s="24">
        <v>1201449</v>
      </c>
      <c r="E40" s="24">
        <v>79623</v>
      </c>
      <c r="F40" s="25">
        <f t="shared" si="0"/>
        <v>640536</v>
      </c>
      <c r="G40" s="26">
        <f t="shared" si="1"/>
        <v>0.3606660206387343</v>
      </c>
    </row>
    <row r="41" spans="1:9" ht="18" customHeight="1">
      <c r="A41" s="22">
        <v>19.4</v>
      </c>
      <c r="B41" s="23" t="s">
        <v>29</v>
      </c>
      <c r="C41" s="24">
        <v>2260516903</v>
      </c>
      <c r="D41" s="24">
        <v>1006068684</v>
      </c>
      <c r="E41" s="24">
        <v>991974951</v>
      </c>
      <c r="F41" s="25">
        <f t="shared" si="0"/>
        <v>999021817.5</v>
      </c>
      <c r="G41" s="26">
        <f t="shared" si="1"/>
        <v>0.44194397138732655</v>
      </c>
      <c r="I41" s="10" t="s">
        <v>58</v>
      </c>
    </row>
    <row r="42" spans="1:9" ht="18" customHeight="1">
      <c r="A42" s="22">
        <v>21.1</v>
      </c>
      <c r="B42" s="23" t="s">
        <v>30</v>
      </c>
      <c r="C42" s="24">
        <v>8396502212</v>
      </c>
      <c r="D42" s="24">
        <v>2793484751</v>
      </c>
      <c r="E42" s="24">
        <v>2697620569</v>
      </c>
      <c r="F42" s="25">
        <f t="shared" si="0"/>
        <v>2745552660</v>
      </c>
      <c r="G42" s="26">
        <f t="shared" si="1"/>
        <v>0.3269876658968955</v>
      </c>
      <c r="I42" s="34" t="s">
        <v>76</v>
      </c>
    </row>
    <row r="43" spans="1:9" ht="18" customHeight="1">
      <c r="A43" s="22">
        <v>21.2</v>
      </c>
      <c r="B43" s="23" t="s">
        <v>31</v>
      </c>
      <c r="C43" s="24">
        <v>795769476</v>
      </c>
      <c r="D43" s="24">
        <v>376889357</v>
      </c>
      <c r="E43" s="24">
        <v>359898547</v>
      </c>
      <c r="F43" s="25">
        <f t="shared" si="0"/>
        <v>368393952</v>
      </c>
      <c r="G43" s="26">
        <f t="shared" si="1"/>
        <v>0.46294054133838125</v>
      </c>
      <c r="I43" s="34" t="s">
        <v>59</v>
      </c>
    </row>
    <row r="44" spans="1:9" ht="18" customHeight="1">
      <c r="A44" s="22">
        <v>22</v>
      </c>
      <c r="B44" s="23" t="s">
        <v>32</v>
      </c>
      <c r="C44" s="24">
        <v>220254110</v>
      </c>
      <c r="D44" s="24">
        <v>86182551</v>
      </c>
      <c r="E44" s="24">
        <v>84829131</v>
      </c>
      <c r="F44" s="25">
        <f t="shared" si="0"/>
        <v>85505841</v>
      </c>
      <c r="G44" s="26">
        <f t="shared" si="1"/>
        <v>0.3882145082332402</v>
      </c>
      <c r="I44" s="34" t="s">
        <v>60</v>
      </c>
    </row>
    <row r="45" spans="1:7" ht="18" customHeight="1">
      <c r="A45" s="22">
        <v>23</v>
      </c>
      <c r="B45" s="23" t="s">
        <v>33</v>
      </c>
      <c r="C45" s="24">
        <v>134772328</v>
      </c>
      <c r="D45" s="24">
        <v>73512823</v>
      </c>
      <c r="E45" s="24">
        <v>72917023</v>
      </c>
      <c r="F45" s="25">
        <f t="shared" si="0"/>
        <v>73214923</v>
      </c>
      <c r="G45" s="26">
        <f t="shared" si="1"/>
        <v>0.5432489301512993</v>
      </c>
    </row>
    <row r="46" spans="1:7" ht="18" customHeight="1" hidden="1">
      <c r="A46" s="22">
        <v>24</v>
      </c>
      <c r="B46" s="23" t="s">
        <v>34</v>
      </c>
      <c r="C46" s="24">
        <v>600495154</v>
      </c>
      <c r="D46" s="24">
        <v>346102423</v>
      </c>
      <c r="E46" s="24">
        <v>328834947</v>
      </c>
      <c r="F46" s="25">
        <f t="shared" si="0"/>
        <v>337468685</v>
      </c>
      <c r="G46" s="26">
        <f t="shared" si="1"/>
        <v>0.56198402726827</v>
      </c>
    </row>
    <row r="47" spans="1:7" ht="18" customHeight="1">
      <c r="A47" s="22">
        <v>26</v>
      </c>
      <c r="B47" s="23" t="s">
        <v>35</v>
      </c>
      <c r="C47" s="24">
        <v>14702045</v>
      </c>
      <c r="D47" s="24">
        <v>7681822</v>
      </c>
      <c r="E47" s="24">
        <v>7870482</v>
      </c>
      <c r="F47" s="25">
        <f t="shared" si="0"/>
        <v>7776152</v>
      </c>
      <c r="G47" s="26">
        <f t="shared" si="1"/>
        <v>0.5289163514327428</v>
      </c>
    </row>
    <row r="48" spans="1:7" ht="18" customHeight="1">
      <c r="A48" s="22">
        <v>27</v>
      </c>
      <c r="B48" s="23" t="s">
        <v>36</v>
      </c>
      <c r="C48" s="24">
        <v>100967968</v>
      </c>
      <c r="D48" s="24">
        <v>46089067</v>
      </c>
      <c r="E48" s="24">
        <v>48122155</v>
      </c>
      <c r="F48" s="25">
        <f t="shared" si="0"/>
        <v>47105611</v>
      </c>
      <c r="G48" s="26">
        <f t="shared" si="1"/>
        <v>0.4665401506347043</v>
      </c>
    </row>
    <row r="49" spans="1:7" ht="18" customHeight="1" hidden="1">
      <c r="A49" s="22">
        <v>28</v>
      </c>
      <c r="B49" s="23" t="s">
        <v>37</v>
      </c>
      <c r="C49" s="24">
        <v>92497753</v>
      </c>
      <c r="D49" s="24">
        <v>37907820</v>
      </c>
      <c r="E49" s="24">
        <v>40149327</v>
      </c>
      <c r="F49" s="25">
        <f t="shared" si="0"/>
        <v>39028573.5</v>
      </c>
      <c r="G49" s="26">
        <f t="shared" si="1"/>
        <v>0.42194077406399266</v>
      </c>
    </row>
    <row r="50" spans="1:7" ht="18" customHeight="1" hidden="1">
      <c r="A50" s="22">
        <v>33</v>
      </c>
      <c r="B50" s="23" t="s">
        <v>38</v>
      </c>
      <c r="C50" s="24">
        <v>337661692</v>
      </c>
      <c r="D50" s="24">
        <v>401056771</v>
      </c>
      <c r="E50" s="24">
        <v>342917989</v>
      </c>
      <c r="F50" s="25">
        <f t="shared" si="0"/>
        <v>371987380</v>
      </c>
      <c r="G50" s="26">
        <f t="shared" si="1"/>
        <v>1.1016570396146685</v>
      </c>
    </row>
    <row r="51" spans="1:7" ht="18" customHeight="1" hidden="1">
      <c r="A51" s="22">
        <v>34</v>
      </c>
      <c r="B51" s="23" t="s">
        <v>39</v>
      </c>
      <c r="C51" s="24">
        <v>63557056602</v>
      </c>
      <c r="D51" s="24">
        <v>24975605738</v>
      </c>
      <c r="E51" s="24">
        <v>24171157712</v>
      </c>
      <c r="F51" s="25">
        <f t="shared" si="0"/>
        <v>24573381725</v>
      </c>
      <c r="G51" s="26">
        <f t="shared" si="1"/>
        <v>0.38663498655830975</v>
      </c>
    </row>
    <row r="52" spans="1:7" ht="18" customHeight="1">
      <c r="A52" s="22"/>
      <c r="B52" s="23" t="s">
        <v>39</v>
      </c>
      <c r="C52" s="24">
        <f>+C6+C7+C10+C11+C12+C13+C16+C19+C20+C21+C33+C34+C36+C37+C39+C41+C42+C43+C44+C45+C47+C48</f>
        <v>46354437636</v>
      </c>
      <c r="D52" s="24">
        <f>+D6+D7+D10+D11+D12+D13+D16+D19+D20+D21+D33+D34+D36+D37+D39+D41+D42+D43+D44+D45+D47+D48</f>
        <v>19519192062</v>
      </c>
      <c r="E52" s="24">
        <f>+E6+E7+E10+E11+E12+E13+E16+E19+E20+E21+E33+E34+E36+E37+E39+E41+E42+E43+E44+E45+E47+E48</f>
        <v>18864457147</v>
      </c>
      <c r="F52" s="25">
        <f>(D52+E52)/2</f>
        <v>19191824604.5</v>
      </c>
      <c r="G52" s="26">
        <f>F52/C52</f>
        <v>0.4140234588801301</v>
      </c>
    </row>
  </sheetData>
  <mergeCells count="2">
    <mergeCell ref="A1:G1"/>
    <mergeCell ref="A2:G2"/>
  </mergeCells>
  <printOptions horizontalCentered="1"/>
  <pageMargins left="0.25" right="0.25" top="0.5" bottom="0.5" header="0.5" footer="0.5"/>
  <pageSetup horizontalDpi="600" verticalDpi="600" orientation="landscape" r:id="rId3"/>
  <headerFooter alignWithMargins="0">
    <oddFooter>&amp;LCalifornia Department of Insurance&amp;RRate Specialist Bureau - 2/2/2007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Unearned Premium Reserve 2006</dc:title>
  <dc:subject>CA Unearned Premium Reserve 2006</dc:subject>
  <dc:creator>Department of Insurance</dc:creator>
  <cp:keywords/>
  <dc:description/>
  <cp:lastModifiedBy>ChoyC</cp:lastModifiedBy>
  <cp:lastPrinted>2007-12-07T20:46:52Z</cp:lastPrinted>
  <dcterms:created xsi:type="dcterms:W3CDTF">2007-01-26T16:48:12Z</dcterms:created>
  <dcterms:modified xsi:type="dcterms:W3CDTF">2007-12-07T20:47:08Z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