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2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mcdaniel\Filings\Dental Rate Filing\Dental RR\2024 Version\Final - Accessible\"/>
    </mc:Choice>
  </mc:AlternateContent>
  <xr:revisionPtr revIDLastSave="0" documentId="8_{E57FBEB2-6D15-4071-B941-86FEF9103E05}" xr6:coauthVersionLast="47" xr6:coauthVersionMax="47" xr10:uidLastSave="{00000000-0000-0000-0000-000000000000}"/>
  <workbookProtection workbookAlgorithmName="SHA-512" workbookHashValue="p48CQ7wMiHinU2YP2YauRHJ1sWYpR30ENVP5TJntlq/UCtyo4AAsP53Kq1WpMbLVFDdtJjKGsl2CyNZVpGo13Q==" workbookSaltValue="YZ4YtqOehWnRUAEZ63Febw==" workbookSpinCount="100000" lockStructure="1"/>
  <bookViews>
    <workbookView xWindow="-120" yWindow="-16320" windowWidth="29040" windowHeight="15840" tabRatio="913" xr2:uid="{98326E75-3F7F-477F-AA80-9501D8CE980C}"/>
  </bookViews>
  <sheets>
    <sheet name="Cover-Input Page" sheetId="3" r:id="rId1"/>
    <sheet name="New_Product" sheetId="1" r:id="rId2"/>
    <sheet name="Existing_Product" sheetId="4" r:id="rId3"/>
    <sheet name="CA Rate Filing Spreadsheet" sheetId="5" r:id="rId4"/>
    <sheet name="CA Plain-Language Spreadsheet" sheetId="6" r:id="rId5"/>
    <sheet name="Price_Inflation" sheetId="9" r:id="rId6"/>
    <sheet name="Avg Rate Changes" sheetId="11" r:id="rId7"/>
    <sheet name="Rating Factors &amp; Methodology" sheetId="18" r:id="rId8"/>
    <sheet name="Experience" sheetId="12" r:id="rId9"/>
    <sheet name="Dental MLR Exhibit" sheetId="19" r:id="rId10"/>
    <sheet name="Checklist" sheetId="13" r:id="rId11"/>
    <sheet name="Appendix" sheetId="14" r:id="rId12"/>
  </sheets>
  <definedNames>
    <definedName name="_xlnm.Print_Area" localSheetId="10">Checklist!$A$1:$G$43</definedName>
    <definedName name="_xlnm.Print_Area" localSheetId="9">'Dental MLR Exhibit'!$A$1:$AG$36</definedName>
    <definedName name="_xlnm.Print_Area" localSheetId="2">Existing_Product!$A$1:$G$211</definedName>
    <definedName name="_xlnm.Print_Area" localSheetId="7">'Rating Factors &amp; Methodology'!$A$1:$G$53</definedName>
    <definedName name="_xlnm.Print_Titles" localSheetId="11">Appendix!$6:$6</definedName>
    <definedName name="_xlnm.Print_Titles" localSheetId="9">'Dental MLR Exhibit'!$A:$C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9" l="1"/>
  <c r="E180" i="4" l="1"/>
  <c r="D2" i="19"/>
  <c r="D3" i="19"/>
  <c r="D78" i="1"/>
  <c r="C78" i="1"/>
  <c r="C66" i="1" s="1"/>
  <c r="C77" i="1"/>
  <c r="D136" i="4"/>
  <c r="D135" i="4"/>
  <c r="C136" i="4"/>
  <c r="E136" i="4" s="1"/>
  <c r="C124" i="4" s="1"/>
  <c r="C135" i="4"/>
  <c r="E135" i="4" s="1"/>
  <c r="U35" i="9"/>
  <c r="E78" i="1" s="1"/>
  <c r="U34" i="9"/>
  <c r="B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1" i="9" l="1"/>
  <c r="F11" i="12" l="1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10" i="12"/>
  <c r="B9" i="9"/>
  <c r="B2" i="1" l="1"/>
  <c r="H15" i="13"/>
  <c r="H10" i="13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12" i="9" l="1"/>
  <c r="C12" i="9" s="1"/>
  <c r="D12" i="9" s="1"/>
  <c r="E12" i="9" s="1"/>
  <c r="F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R12" i="9" s="1"/>
  <c r="S12" i="9" s="1"/>
  <c r="T12" i="9" s="1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E16" i="19"/>
  <c r="D16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B21" i="9" l="1"/>
  <c r="B30" i="9" s="1"/>
  <c r="AE25" i="19"/>
  <c r="U25" i="19"/>
  <c r="P25" i="19"/>
  <c r="K25" i="19"/>
  <c r="AG25" i="19"/>
  <c r="AF25" i="19"/>
  <c r="AD25" i="19"/>
  <c r="AC25" i="19"/>
  <c r="AB25" i="19"/>
  <c r="AA25" i="19"/>
  <c r="Z25" i="19"/>
  <c r="Y25" i="19"/>
  <c r="X25" i="19"/>
  <c r="W25" i="19"/>
  <c r="V25" i="19"/>
  <c r="T25" i="19"/>
  <c r="S25" i="19"/>
  <c r="R25" i="19"/>
  <c r="Q25" i="19"/>
  <c r="O25" i="19"/>
  <c r="N25" i="19"/>
  <c r="M25" i="19"/>
  <c r="L25" i="19"/>
  <c r="J25" i="19"/>
  <c r="I25" i="19"/>
  <c r="H25" i="19"/>
  <c r="G25" i="19"/>
  <c r="F25" i="19"/>
  <c r="F13" i="19" l="1"/>
  <c r="E13" i="19"/>
  <c r="D13" i="19"/>
  <c r="K13" i="19"/>
  <c r="J13" i="19"/>
  <c r="I13" i="19"/>
  <c r="P13" i="19"/>
  <c r="O13" i="19"/>
  <c r="N13" i="19"/>
  <c r="U13" i="19"/>
  <c r="T13" i="19"/>
  <c r="S13" i="19"/>
  <c r="Z13" i="19"/>
  <c r="Y13" i="19"/>
  <c r="X13" i="19"/>
  <c r="AC13" i="19"/>
  <c r="AD13" i="19"/>
  <c r="AE13" i="19"/>
  <c r="C21" i="9" l="1"/>
  <c r="C30" i="9" s="1"/>
  <c r="AG13" i="19"/>
  <c r="AF13" i="19"/>
  <c r="AB13" i="19"/>
  <c r="AA13" i="19"/>
  <c r="W13" i="19"/>
  <c r="V13" i="19"/>
  <c r="R13" i="19"/>
  <c r="Q13" i="19"/>
  <c r="M13" i="19"/>
  <c r="L13" i="19"/>
  <c r="H13" i="19"/>
  <c r="G13" i="19"/>
  <c r="D21" i="9" l="1"/>
  <c r="D30" i="9" s="1"/>
  <c r="C36" i="19"/>
  <c r="E25" i="19"/>
  <c r="D21" i="19"/>
  <c r="D25" i="19" l="1"/>
  <c r="E21" i="9"/>
  <c r="E30" i="9" s="1"/>
  <c r="H19" i="13"/>
  <c r="H18" i="13"/>
  <c r="H17" i="13"/>
  <c r="H14" i="13"/>
  <c r="H13" i="13"/>
  <c r="H12" i="13"/>
  <c r="H9" i="13"/>
  <c r="H8" i="13"/>
  <c r="H27" i="18"/>
  <c r="H26" i="18"/>
  <c r="H25" i="18"/>
  <c r="H11" i="18"/>
  <c r="H10" i="18"/>
  <c r="H9" i="18"/>
  <c r="E179" i="4"/>
  <c r="F179" i="4" s="1"/>
  <c r="C90" i="4"/>
  <c r="E175" i="4"/>
  <c r="F175" i="4" s="1"/>
  <c r="E176" i="4"/>
  <c r="F176" i="4" s="1"/>
  <c r="E177" i="4"/>
  <c r="F177" i="4" s="1"/>
  <c r="F21" i="9" l="1"/>
  <c r="F30" i="9" s="1"/>
  <c r="C69" i="1"/>
  <c r="B5" i="6"/>
  <c r="C5" i="6" s="1"/>
  <c r="G21" i="9" l="1"/>
  <c r="G30" i="9" s="1"/>
  <c r="B6" i="6"/>
  <c r="C6" i="6" s="1"/>
  <c r="C127" i="4"/>
  <c r="H21" i="9" l="1"/>
  <c r="H30" i="9" s="1"/>
  <c r="E79" i="1"/>
  <c r="D79" i="1"/>
  <c r="E77" i="1"/>
  <c r="D77" i="1"/>
  <c r="C65" i="1" s="1"/>
  <c r="E76" i="1"/>
  <c r="D76" i="1"/>
  <c r="E75" i="1"/>
  <c r="D75" i="1"/>
  <c r="E74" i="1"/>
  <c r="D74" i="1"/>
  <c r="D132" i="4"/>
  <c r="C79" i="1"/>
  <c r="C76" i="1"/>
  <c r="C75" i="1"/>
  <c r="C74" i="1"/>
  <c r="C132" i="4"/>
  <c r="D30" i="6"/>
  <c r="F30" i="6" s="1"/>
  <c r="C30" i="6"/>
  <c r="E30" i="6" s="1"/>
  <c r="I30" i="5"/>
  <c r="B36" i="1"/>
  <c r="C34" i="1"/>
  <c r="B34" i="1"/>
  <c r="B16" i="1"/>
  <c r="C47" i="1"/>
  <c r="C36" i="1"/>
  <c r="C16" i="1"/>
  <c r="L49" i="12"/>
  <c r="K49" i="12"/>
  <c r="J49" i="12"/>
  <c r="I49" i="12"/>
  <c r="L48" i="12"/>
  <c r="K48" i="12"/>
  <c r="J48" i="12"/>
  <c r="I48" i="12"/>
  <c r="L47" i="12"/>
  <c r="K47" i="12"/>
  <c r="J47" i="12"/>
  <c r="I47" i="12"/>
  <c r="N42" i="12"/>
  <c r="N24" i="12"/>
  <c r="N23" i="12"/>
  <c r="N18" i="12"/>
  <c r="N17" i="12"/>
  <c r="N12" i="12"/>
  <c r="N11" i="12"/>
  <c r="C40" i="11"/>
  <c r="D137" i="4"/>
  <c r="D134" i="4"/>
  <c r="D133" i="4"/>
  <c r="C137" i="4"/>
  <c r="E137" i="4" l="1"/>
  <c r="C125" i="4" s="1"/>
  <c r="C109" i="4" s="1"/>
  <c r="E132" i="4"/>
  <c r="C120" i="4" s="1"/>
  <c r="C62" i="1"/>
  <c r="C63" i="1"/>
  <c r="C64" i="1"/>
  <c r="C67" i="1"/>
  <c r="C51" i="1" s="1"/>
  <c r="I21" i="9"/>
  <c r="I30" i="9" s="1"/>
  <c r="N13" i="12"/>
  <c r="N19" i="12"/>
  <c r="N43" i="12"/>
  <c r="N33" i="12"/>
  <c r="N39" i="12"/>
  <c r="N40" i="12"/>
  <c r="J50" i="12"/>
  <c r="N20" i="12"/>
  <c r="N44" i="12"/>
  <c r="N15" i="12"/>
  <c r="N21" i="12"/>
  <c r="N45" i="12"/>
  <c r="N30" i="12"/>
  <c r="N36" i="12"/>
  <c r="N37" i="12"/>
  <c r="N26" i="12"/>
  <c r="N27" i="12"/>
  <c r="N16" i="12"/>
  <c r="N32" i="12"/>
  <c r="K50" i="12"/>
  <c r="N38" i="12"/>
  <c r="L50" i="12"/>
  <c r="N28" i="12"/>
  <c r="N29" i="12"/>
  <c r="N14" i="12"/>
  <c r="N35" i="12"/>
  <c r="N25" i="12"/>
  <c r="N41" i="12"/>
  <c r="I50" i="12"/>
  <c r="N31" i="12"/>
  <c r="N10" i="12"/>
  <c r="N22" i="12"/>
  <c r="N34" i="12"/>
  <c r="J21" i="9" l="1"/>
  <c r="J30" i="9" s="1"/>
  <c r="M49" i="12"/>
  <c r="N49" i="12" s="1"/>
  <c r="M48" i="12"/>
  <c r="N48" i="12" s="1"/>
  <c r="M47" i="12"/>
  <c r="N47" i="12" s="1"/>
  <c r="K21" i="9" l="1"/>
  <c r="K30" i="9" s="1"/>
  <c r="M50" i="12"/>
  <c r="N50" i="12" s="1"/>
  <c r="L21" i="9" l="1"/>
  <c r="L30" i="9" s="1"/>
  <c r="B3" i="14"/>
  <c r="B2" i="14"/>
  <c r="B3" i="13"/>
  <c r="B2" i="13"/>
  <c r="A45" i="12"/>
  <c r="B3" i="12"/>
  <c r="B2" i="12"/>
  <c r="B3" i="18"/>
  <c r="B2" i="18"/>
  <c r="B3" i="11"/>
  <c r="B2" i="11"/>
  <c r="B3" i="9"/>
  <c r="B2" i="9"/>
  <c r="B3" i="6"/>
  <c r="B2" i="6"/>
  <c r="C3" i="5"/>
  <c r="C2" i="5"/>
  <c r="C123" i="4"/>
  <c r="C134" i="4"/>
  <c r="E134" i="4" s="1"/>
  <c r="C122" i="4" s="1"/>
  <c r="C133" i="4"/>
  <c r="E133" i="4" s="1"/>
  <c r="C121" i="4" s="1"/>
  <c r="C103" i="4"/>
  <c r="B103" i="4"/>
  <c r="C39" i="4"/>
  <c r="B39" i="4"/>
  <c r="C37" i="4"/>
  <c r="B37" i="4"/>
  <c r="C20" i="4"/>
  <c r="B20" i="4"/>
  <c r="B2" i="4"/>
  <c r="M21" i="9" l="1"/>
  <c r="M30" i="9" s="1"/>
  <c r="E49" i="12"/>
  <c r="D49" i="12"/>
  <c r="C49" i="12"/>
  <c r="B49" i="12"/>
  <c r="E48" i="12"/>
  <c r="D48" i="12"/>
  <c r="C48" i="12"/>
  <c r="B48" i="12"/>
  <c r="E47" i="12"/>
  <c r="D47" i="12"/>
  <c r="C47" i="12"/>
  <c r="B47" i="12"/>
  <c r="G45" i="12"/>
  <c r="A44" i="12"/>
  <c r="A43" i="12" s="1"/>
  <c r="A42" i="12" s="1"/>
  <c r="A41" i="12" s="1"/>
  <c r="A40" i="12" s="1"/>
  <c r="A39" i="12" s="1"/>
  <c r="A38" i="12" s="1"/>
  <c r="A37" i="12" s="1"/>
  <c r="A36" i="12" s="1"/>
  <c r="A35" i="12" s="1"/>
  <c r="A34" i="12" s="1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A31" i="11"/>
  <c r="A32" i="11" s="1"/>
  <c r="A33" i="11" s="1"/>
  <c r="A34" i="11" s="1"/>
  <c r="A35" i="11" s="1"/>
  <c r="A36" i="11" s="1"/>
  <c r="A37" i="11" s="1"/>
  <c r="A38" i="11" s="1"/>
  <c r="A39" i="11" s="1"/>
  <c r="E21" i="11"/>
  <c r="D21" i="11"/>
  <c r="B21" i="11"/>
  <c r="C20" i="11" s="1"/>
  <c r="L30" i="5"/>
  <c r="J30" i="5"/>
  <c r="F30" i="5"/>
  <c r="K30" i="5" s="1"/>
  <c r="E30" i="5"/>
  <c r="E183" i="4"/>
  <c r="F183" i="4" s="1"/>
  <c r="E182" i="4"/>
  <c r="F182" i="4" s="1"/>
  <c r="D181" i="4"/>
  <c r="C181" i="4"/>
  <c r="F180" i="4"/>
  <c r="E178" i="4"/>
  <c r="F178" i="4" s="1"/>
  <c r="N21" i="9" l="1"/>
  <c r="N30" i="9" s="1"/>
  <c r="F21" i="11"/>
  <c r="C11" i="11"/>
  <c r="C9" i="11"/>
  <c r="C10" i="11"/>
  <c r="B50" i="12"/>
  <c r="C50" i="12"/>
  <c r="D50" i="12"/>
  <c r="E50" i="12"/>
  <c r="C12" i="11"/>
  <c r="C13" i="11"/>
  <c r="C14" i="11"/>
  <c r="E181" i="4"/>
  <c r="F181" i="4" s="1"/>
  <c r="A33" i="12"/>
  <c r="A32" i="12" s="1"/>
  <c r="A31" i="12" s="1"/>
  <c r="A30" i="12" s="1"/>
  <c r="A29" i="12" s="1"/>
  <c r="A28" i="12" s="1"/>
  <c r="A27" i="12" s="1"/>
  <c r="A26" i="12" s="1"/>
  <c r="A25" i="12" s="1"/>
  <c r="A24" i="12" s="1"/>
  <c r="A23" i="12" s="1"/>
  <c r="A22" i="12" s="1"/>
  <c r="A49" i="12"/>
  <c r="G21" i="11"/>
  <c r="C15" i="11"/>
  <c r="C16" i="11"/>
  <c r="C17" i="11"/>
  <c r="C18" i="11"/>
  <c r="C19" i="11"/>
  <c r="N30" i="6"/>
  <c r="J30" i="6"/>
  <c r="L30" i="6"/>
  <c r="H30" i="6"/>
  <c r="G30" i="6"/>
  <c r="O21" i="9" l="1"/>
  <c r="O30" i="9" s="1"/>
  <c r="I30" i="6"/>
  <c r="C21" i="11"/>
  <c r="F48" i="12"/>
  <c r="G48" i="12" s="1"/>
  <c r="F49" i="12"/>
  <c r="G49" i="12" s="1"/>
  <c r="F47" i="12"/>
  <c r="G47" i="12" s="1"/>
  <c r="A48" i="12"/>
  <c r="A21" i="12"/>
  <c r="A20" i="12" s="1"/>
  <c r="A19" i="12" s="1"/>
  <c r="A18" i="12" s="1"/>
  <c r="A17" i="12" s="1"/>
  <c r="A16" i="12" s="1"/>
  <c r="A15" i="12" s="1"/>
  <c r="A14" i="12" s="1"/>
  <c r="A13" i="12" s="1"/>
  <c r="A12" i="12" s="1"/>
  <c r="A11" i="12" s="1"/>
  <c r="A10" i="12" s="1"/>
  <c r="A47" i="12" s="1"/>
  <c r="M30" i="6"/>
  <c r="K30" i="6"/>
  <c r="P21" i="9" l="1"/>
  <c r="P30" i="9" s="1"/>
  <c r="F50" i="12"/>
  <c r="G50" i="12" s="1"/>
  <c r="Q21" i="9" l="1"/>
  <c r="Q30" i="9" s="1"/>
  <c r="R21" i="9" l="1"/>
  <c r="R30" i="9" s="1"/>
  <c r="T21" i="9" l="1"/>
  <c r="T30" i="9" s="1"/>
  <c r="S21" i="9"/>
  <c r="S30" i="9" s="1"/>
</calcChain>
</file>

<file path=xl/sharedStrings.xml><?xml version="1.0" encoding="utf-8"?>
<sst xmlns="http://schemas.openxmlformats.org/spreadsheetml/2006/main" count="765" uniqueCount="482">
  <si>
    <t>New_Product</t>
  </si>
  <si>
    <t>Existing_Product</t>
  </si>
  <si>
    <t>19)</t>
  </si>
  <si>
    <t>22)</t>
  </si>
  <si>
    <t>23)</t>
  </si>
  <si>
    <t>CA Rate Filing Spreadsheet</t>
  </si>
  <si>
    <t>CA Plain-Language Spreadsheet</t>
  </si>
  <si>
    <t>Price_Inflation</t>
  </si>
  <si>
    <t>Avg Rate Changes</t>
  </si>
  <si>
    <t>Experience</t>
  </si>
  <si>
    <t>Checklist</t>
  </si>
  <si>
    <t>Appendix</t>
  </si>
  <si>
    <t>N/A</t>
  </si>
  <si>
    <t>Rating Factors &amp; Methodology</t>
  </si>
  <si>
    <t>California Department of Managed Health Care/Department of Insurance</t>
  </si>
  <si>
    <t xml:space="preserve">                                    Sections 10120.41, 10181.2 and 10181.14 Insurance Code.</t>
  </si>
  <si>
    <t xml:space="preserve"> 1.</t>
  </si>
  <si>
    <t xml:space="preserve"> 2.</t>
  </si>
  <si>
    <t>Most Recent Available Month of Claims Experience Data (Populates Experience Tab)</t>
  </si>
  <si>
    <t xml:space="preserve"> 3.</t>
  </si>
  <si>
    <t xml:space="preserve"> 4.</t>
  </si>
  <si>
    <t>Company Name</t>
  </si>
  <si>
    <t xml:space="preserve"> 5.</t>
  </si>
  <si>
    <t>SERFF Tracking Number:</t>
  </si>
  <si>
    <t xml:space="preserve"> 6.</t>
  </si>
  <si>
    <t>Preparer Name:</t>
  </si>
  <si>
    <t xml:space="preserve"> 7.</t>
  </si>
  <si>
    <t>Preparer Email Address:</t>
  </si>
  <si>
    <t xml:space="preserve"> 8.</t>
  </si>
  <si>
    <t>Preparer Phone Number:</t>
  </si>
  <si>
    <t xml:space="preserve"> 9.</t>
  </si>
  <si>
    <t xml:space="preserve">Segment Type  </t>
  </si>
  <si>
    <t xml:space="preserve"> 10.</t>
  </si>
  <si>
    <t>For-profit</t>
  </si>
  <si>
    <t xml:space="preserve"> 11.</t>
  </si>
  <si>
    <t>Review Category:  Filing of New Product, Existing Product or Both</t>
  </si>
  <si>
    <t>Both</t>
  </si>
  <si>
    <t xml:space="preserve"> 12.</t>
  </si>
  <si>
    <t>Review Category: Initial or Resubmission</t>
  </si>
  <si>
    <t>Initial</t>
  </si>
  <si>
    <t>Please Note: Fields shaded in blue will update automatically, there is no need to interact with these cells.</t>
  </si>
  <si>
    <t>Tab Name</t>
  </si>
  <si>
    <t>Worksheet</t>
  </si>
  <si>
    <t>Information for New Product only</t>
  </si>
  <si>
    <t>Existing Product Information</t>
  </si>
  <si>
    <t>Policy Form (Product Type) and Average Rate Increase</t>
  </si>
  <si>
    <t>Plan Contract (Product Type) and Marketing Name (Product Name)</t>
  </si>
  <si>
    <t>Trend attributable to the Use of Services, Price Inflation and Fees</t>
  </si>
  <si>
    <t>Rate Changes in Rating Period by Effective Month and by Product Type</t>
  </si>
  <si>
    <t>Historical Earned Premiums, Claim Costs, Member Months information</t>
  </si>
  <si>
    <t>The location of the requested information (example: file name, tab #, etc.)</t>
  </si>
  <si>
    <t>Geographic Region description</t>
  </si>
  <si>
    <r>
      <t xml:space="preserve"> </t>
    </r>
    <r>
      <rPr>
        <b/>
        <u/>
        <sz val="12"/>
        <rFont val="Arial"/>
        <family val="2"/>
      </rPr>
      <t xml:space="preserve">California Product Rate Filing Form </t>
    </r>
  </si>
  <si>
    <t xml:space="preserve">New Product </t>
  </si>
  <si>
    <r>
      <t>(Do not use this form for</t>
    </r>
    <r>
      <rPr>
        <strike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filings of existing product rates) </t>
    </r>
  </si>
  <si>
    <t xml:space="preserve">The rate filing submission for new product rates should include: </t>
  </si>
  <si>
    <t>1) This tab</t>
  </si>
  <si>
    <t>2) Price_Inflation tab</t>
  </si>
  <si>
    <t>3) Rating Factors &amp; Methodology tab</t>
  </si>
  <si>
    <t>4) Experience tab (If nationwide experience is available)</t>
  </si>
  <si>
    <t>5) Checklist tab</t>
  </si>
  <si>
    <t>Provide the Following Information Below:</t>
  </si>
  <si>
    <t xml:space="preserve"> 1)</t>
  </si>
  <si>
    <t xml:space="preserve"> 2)</t>
  </si>
  <si>
    <t>Number of Contract Forms (Product Types) Covered by this Filing</t>
  </si>
  <si>
    <t xml:space="preserve"> 3)</t>
  </si>
  <si>
    <t>List all the plan contract form numbers (product types) covered by this filing, and all product names associated with each</t>
  </si>
  <si>
    <t>contract form number (product type), in the spreadsheet submitted in response to Question 7.</t>
  </si>
  <si>
    <t xml:space="preserve"> 4)</t>
  </si>
  <si>
    <t>Product Types Covered by this Filing:</t>
  </si>
  <si>
    <t>Health Maintenance Organization (HMO)</t>
  </si>
  <si>
    <t>Preferred Provider Organization (PPO)</t>
  </si>
  <si>
    <t>Exclusive Provider Organization (EPO)</t>
  </si>
  <si>
    <t>Point of Service (POS)</t>
  </si>
  <si>
    <t>Fee For Service (FFS)</t>
  </si>
  <si>
    <t>Other (describe below)</t>
  </si>
  <si>
    <t xml:space="preserve"> 5)</t>
  </si>
  <si>
    <t xml:space="preserve"> 6)</t>
  </si>
  <si>
    <t xml:space="preserve"> 7)</t>
  </si>
  <si>
    <t>Annual Rate</t>
  </si>
  <si>
    <t>In a separate spreadsheet, for each product included in the filing, show the proposed annual premium rate for</t>
  </si>
  <si>
    <t>the Most Common plan by expected enrollment.</t>
  </si>
  <si>
    <t>8)</t>
  </si>
  <si>
    <t>Actuarial Certification Provided via "Supporting Documentation" tab in SERFF</t>
  </si>
  <si>
    <t>Required</t>
  </si>
  <si>
    <t>Submit the required actuarial certification, under the "Supporting Documentation" tab in SERFF.</t>
  </si>
  <si>
    <t>9)</t>
  </si>
  <si>
    <t>Review Category:  Initial Filing of New Product or Resubmission</t>
  </si>
  <si>
    <t>10)</t>
  </si>
  <si>
    <t>Projected Services Allowed Trend by aggregate benefit category:</t>
  </si>
  <si>
    <t>Projected Services Allowed Trend</t>
  </si>
  <si>
    <t>"Services" means the weighted average of trend factors used to determine rate changes included in the filing, weighting the</t>
  </si>
  <si>
    <t>Projected Allowed Trend by Aggregate Benefit Category</t>
  </si>
  <si>
    <t>Trend by Aggregate Benefit Category</t>
  </si>
  <si>
    <t>Trend</t>
  </si>
  <si>
    <t>Total</t>
  </si>
  <si>
    <t>11)</t>
  </si>
  <si>
    <t>Projected Allowed Trend</t>
  </si>
  <si>
    <t xml:space="preserve">Use of Services </t>
  </si>
  <si>
    <t>Price Inflation</t>
  </si>
  <si>
    <t>12)</t>
  </si>
  <si>
    <t>Please provide any needed comments below</t>
  </si>
  <si>
    <t>Existing Products</t>
  </si>
  <si>
    <t xml:space="preserve">(Do not use this form for initial filings of new product rates) </t>
  </si>
  <si>
    <t xml:space="preserve">The rate filing submission for existing product rates should include: </t>
  </si>
  <si>
    <t>2) CA Rate Filing Spreadsheet tab</t>
  </si>
  <si>
    <t>3) CA Plain-Language Spreadsheet tab</t>
  </si>
  <si>
    <t>4) Price_Inflation tab</t>
  </si>
  <si>
    <t>5) Avg Rate Changes tab</t>
  </si>
  <si>
    <t>6) Rating Factors &amp; Methodology tab</t>
  </si>
  <si>
    <t>7) Experience tab</t>
  </si>
  <si>
    <t>List all the plan contract form numbers (product types) covered by this filing in column "A" of the "CA Rate Filing Spreadsheet" tab.</t>
  </si>
  <si>
    <t>Other (describe here)</t>
  </si>
  <si>
    <t xml:space="preserve">Whether the products are open or closed  </t>
  </si>
  <si>
    <t>List each open or closed product by policy form (product type) number.</t>
  </si>
  <si>
    <t>For each policy form (product type) number, indicate in column "C" of the "CA Rate Filing Spreadsheet" tab  whether the products</t>
  </si>
  <si>
    <t>are open or closed.</t>
  </si>
  <si>
    <t>Open or Closed</t>
  </si>
  <si>
    <t>All Open</t>
  </si>
  <si>
    <t>If all policy forms (product types) listed are open, indicate "All Open"</t>
  </si>
  <si>
    <t xml:space="preserve">If all policy forms (product types) listed are closed, indicate "All Closed" </t>
  </si>
  <si>
    <t>If only some policy forms (product types) listed are closed, indicate "Some are Closed"</t>
  </si>
  <si>
    <t xml:space="preserve"> 8)</t>
  </si>
  <si>
    <t>Enrollment</t>
  </si>
  <si>
    <t>In column "D" of the "CA Rate Filing Spreadsheet" tab, state the number of members,</t>
  </si>
  <si>
    <t>covered by each product as of the end of the latest month for which the data has been compiled.</t>
  </si>
  <si>
    <t xml:space="preserve"> 9)</t>
  </si>
  <si>
    <t>Enrollee Months in each policy form</t>
  </si>
  <si>
    <t>In column "E" of the "CA Rate Filing Spreadsheet" tab, state the number of member months for the</t>
  </si>
  <si>
    <t>experience period on which the rates are based.</t>
  </si>
  <si>
    <t>In a separate spreadsheet, provide the current and proposed premium rate</t>
  </si>
  <si>
    <t>for the Most Common plan.</t>
  </si>
  <si>
    <t>Total Earned Premium</t>
  </si>
  <si>
    <t>For each policy form (product type):</t>
  </si>
  <si>
    <t>In column "F" of the "CA Rate Filing Spreadsheet" tab, state the experience period on which the rates are based.</t>
  </si>
  <si>
    <t>In column "G" of the "CA Rate Filing Spreadsheet" tab, state the period for which rates are to be effective.</t>
  </si>
  <si>
    <t>In column "H" of the "CA Rate Filing Spreadsheet" tab, state the total premium earned for the experience period on</t>
  </si>
  <si>
    <t>which the rates are based.</t>
  </si>
  <si>
    <t>Total Incurred Claims</t>
  </si>
  <si>
    <t>For each plan contract form (product type):</t>
  </si>
  <si>
    <t>In column "I" of the "CA Rate Filing Spreadsheet" tab, state the total dollar amount of incurred claims for the experience</t>
  </si>
  <si>
    <t>period on which the rates are based.</t>
  </si>
  <si>
    <t>incurred claims data into the aggregate benefit categories listed in item 18 below.</t>
  </si>
  <si>
    <t>13)</t>
  </si>
  <si>
    <t>Average rate increase initially requested</t>
  </si>
  <si>
    <t xml:space="preserve">In column "J" of the "CA Rate Filing Spreadsheet" tab, state the average rate increase initially requested, weighted based </t>
  </si>
  <si>
    <t>on number of covered lives, and in column "K" weighted based on the total of premium earned.  The weighted average</t>
  </si>
  <si>
    <t>of the proposed rate increases included in the filing, weighting the increases by the encumber of covered lives for each</t>
  </si>
  <si>
    <t>product (per item 8, above), and weighted based on total premium earned (per item 11, above).</t>
  </si>
  <si>
    <t>14)</t>
  </si>
  <si>
    <t>Review Category:  Initial Filing of Existing Product or Re-submission</t>
  </si>
  <si>
    <t>Resubmissions should be submitted through SERFF under the same state filing number and SERFF tracking number</t>
  </si>
  <si>
    <t>assigned to the original submission of this filing.  Do not submit resubmissions as a new filing.</t>
  </si>
  <si>
    <t>15)</t>
  </si>
  <si>
    <t>Average rate of increase</t>
  </si>
  <si>
    <t>In those instances in which there is a revision to the rates requested after initial submission, the revision should be submitted as an</t>
  </si>
  <si>
    <t>amendment to the original submission of this filing under the rate/rule form tab.  Submit a revised California Rate Filing Form,</t>
  </si>
  <si>
    <t>a revised spreadsheet responsive to Question 10, and a revised California Rate Filing Spreadsheet, completing columns</t>
  </si>
  <si>
    <t>A, B, J and K. Also, in the case of a resubmission, update the information under the "Rate/Rule Schedule" tab in SERFF.</t>
  </si>
  <si>
    <t>The average rate of increase is a weighted average, calculated as in item 13, above.</t>
  </si>
  <si>
    <t>16)</t>
  </si>
  <si>
    <t>The earliest anticipated date that the proposed rate increase, or new product rate, will take effect for the subscriber.</t>
  </si>
  <si>
    <t>17)</t>
  </si>
  <si>
    <t>18)</t>
  </si>
  <si>
    <t>Comparison of claims costs and rate of changes over time</t>
  </si>
  <si>
    <t xml:space="preserve">In a separate document, for each proposed rate increase, provide the projected annualized incurred claims cost per member for </t>
  </si>
  <si>
    <t xml:space="preserve">the period covered by the proposed rate, the historical incurred claims cost per member for the most recent 12 months of </t>
  </si>
  <si>
    <t>the experience period on which the rates were based, and the historical incurred claims cost per member for the prior two most</t>
  </si>
  <si>
    <t>recent 12 month periods.  Also, compare the rate of change of claims costs over all of the projected and historical periods for</t>
  </si>
  <si>
    <t>which the information is provided. Show all claims costs according to the aggregate benefit category.</t>
  </si>
  <si>
    <t>20)</t>
  </si>
  <si>
    <t>Changes in member cost-sharing and benefits exempted from cost-sharing compared to prior year</t>
  </si>
  <si>
    <t>In a separate document, describe any changes in member cost-sharing, compared to the prior year, associated with the submitted</t>
  </si>
  <si>
    <t>rate filing, including both the absolute amount of the change, and the percentage change, and quantify the impact of each change</t>
  </si>
  <si>
    <t>on each of the rates included the filing.  Also, describe any changes in benefits exempted from cost-sharing, as well as any</t>
  </si>
  <si>
    <t>newly-imposed cost-sharing.</t>
  </si>
  <si>
    <t>21)</t>
  </si>
  <si>
    <t>Changes in member benefits compared to the prior year</t>
  </si>
  <si>
    <t xml:space="preserve">In a separate document, describe any changes in member benefits compared to the prior year, </t>
  </si>
  <si>
    <t>associated with the submitted rate filing, and quantify the impact of each change on each of the rate</t>
  </si>
  <si>
    <t>included in the filing.</t>
  </si>
  <si>
    <t>Actuarial Certification Provided via "Supporting Documentation" tab in SERFF?</t>
  </si>
  <si>
    <t>Changes in administrative costs</t>
  </si>
  <si>
    <t>In a separate document, provide the completed table below and describe the administrative costs for the</t>
  </si>
  <si>
    <t>plan contract forms (product types) included in this filing for the year prior to the requested rate increase, then also describe any changes in</t>
  </si>
  <si>
    <t>administrative costs, compared to the prior year, associated with the submitted rate filing, and quantify the impact of each change</t>
  </si>
  <si>
    <t>on each of the rates included in the filing. Changes should be shown separately for the costs defined below.</t>
  </si>
  <si>
    <t>Starting Dates of Experience Period and Rating Period</t>
  </si>
  <si>
    <t>Ending Dates of Experience Period and Rating Period</t>
  </si>
  <si>
    <t>Total Costs Incurred (PMPM)
(Experience Period)</t>
  </si>
  <si>
    <t>Total Projected Costs (PMPM)
(Rating Period)</t>
  </si>
  <si>
    <t>Gross Change %</t>
  </si>
  <si>
    <t>Annualized Change %</t>
  </si>
  <si>
    <t>General Expenses</t>
  </si>
  <si>
    <t>Commissions</t>
  </si>
  <si>
    <t>Premium Tax</t>
  </si>
  <si>
    <t>Pre-Tax Profit/Contingency Margin</t>
  </si>
  <si>
    <t>Any Other Taxes and Fees - (Please specify)</t>
  </si>
  <si>
    <t>Other Administrative Costs - (Please specify)</t>
  </si>
  <si>
    <t>Total Admin Costs</t>
  </si>
  <si>
    <t>Total Member Months</t>
  </si>
  <si>
    <t>24)</t>
  </si>
  <si>
    <t>California Rate Filing Spreadsheet</t>
  </si>
  <si>
    <t>Company Name:</t>
  </si>
  <si>
    <t>Product Name</t>
  </si>
  <si>
    <t>Open or Closed?</t>
  </si>
  <si>
    <r>
      <t>Enrollment</t>
    </r>
    <r>
      <rPr>
        <b/>
        <vertAlign val="superscript"/>
        <sz val="12"/>
        <rFont val="Arial"/>
        <family val="2"/>
      </rPr>
      <t>1</t>
    </r>
  </si>
  <si>
    <t>Enrollee Months in Each Policy Form (Product Type)</t>
  </si>
  <si>
    <t>Experience Period on Which Rates are Based</t>
  </si>
  <si>
    <t>Period for Which Rates are to be Effective</t>
  </si>
  <si>
    <t>Total Premium Earned During the Experience Period on Which the Rates are Based</t>
  </si>
  <si>
    <t>Total Dollar Amount of Claims Incurred During the Experience Period on Which the Rates are Based</t>
  </si>
  <si>
    <t>Average Rate Change (weighted average based on number of members)</t>
  </si>
  <si>
    <t>Average Rate Change (weighted average based on premium)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</si>
  <si>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Enrollees at the last month of the experience period.</t>
    </r>
  </si>
  <si>
    <t>California Plain-Language Spreadsheet</t>
  </si>
  <si>
    <t>From</t>
  </si>
  <si>
    <t>To</t>
  </si>
  <si>
    <t>After Rate Change</t>
  </si>
  <si>
    <t>Prior to Rate Change</t>
  </si>
  <si>
    <r>
      <t>For the expense period on which the rates are based, premium attributed to (</t>
    </r>
    <r>
      <rPr>
        <b/>
        <sz val="12"/>
        <color rgb="FFC00000"/>
        <rFont val="Arial"/>
        <family val="2"/>
      </rPr>
      <t>in percentage</t>
    </r>
    <r>
      <rPr>
        <b/>
        <sz val="12"/>
        <rFont val="Arial"/>
        <family val="2"/>
      </rPr>
      <t>):</t>
    </r>
  </si>
  <si>
    <t>Plan Contract Form Numbers 
(Product Type)</t>
  </si>
  <si>
    <t>Marketing Names 
(Product Name)</t>
  </si>
  <si>
    <t>Enrollee Months Prior to Rate Change</t>
  </si>
  <si>
    <t>Enrollee Months After Rate Change</t>
  </si>
  <si>
    <t>Premium PMPM Prior to Rate Change</t>
  </si>
  <si>
    <t>Premium PMPM After Rate Change</t>
  </si>
  <si>
    <t>Claim Costs Prior to Rate Change</t>
  </si>
  <si>
    <t>Claim Costs After Rate Change</t>
  </si>
  <si>
    <t>Taxes and Fees Prior to Rate Change</t>
  </si>
  <si>
    <t>Taxes and Fees Prior After Rate Change</t>
  </si>
  <si>
    <t>After-tax Profit/Margin Prior to Rate Change</t>
  </si>
  <si>
    <t>After-tax Profit/Margin After Rate Change</t>
  </si>
  <si>
    <t>segment mix, product mix, any induced utilization/selection and any large claim activity.</t>
  </si>
  <si>
    <t>Projected to the 12 Month Rating Period</t>
  </si>
  <si>
    <t>A. Trend attributable to Use of Services</t>
  </si>
  <si>
    <t>Service Category / Region</t>
  </si>
  <si>
    <t>Statewide</t>
  </si>
  <si>
    <t>B. Trend attributable to Price Inflation</t>
  </si>
  <si>
    <t>See Appendix for Geographic Region Definition.</t>
  </si>
  <si>
    <t>California Rate Filing - Average Rate Change</t>
  </si>
  <si>
    <t>SERFF Tracking #:</t>
  </si>
  <si>
    <t>I. Summary of Number and Percentage of Rate Changes in Rating Period by Effective Month</t>
  </si>
  <si>
    <t>Renewal Month</t>
  </si>
  <si>
    <t>Number of Renewing Policyholders</t>
  </si>
  <si>
    <t>Percent of Renewing Policyholders</t>
  </si>
  <si>
    <t>Number of Enrollees / Covered Lives Affected by Rate Change</t>
  </si>
  <si>
    <t>Number of Enrollees / Covered Lives Offered Renewal During Month Without A Rate Change</t>
  </si>
  <si>
    <t xml:space="preserve">Average Premium PMPM After Renewal      </t>
  </si>
  <si>
    <t xml:space="preserve">Weighted  Average Rate Change      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</si>
  <si>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</si>
  <si>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</si>
  <si>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</si>
  <si>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</si>
  <si>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</si>
  <si>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</si>
  <si>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</si>
  <si>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</si>
  <si>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</si>
  <si>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</si>
  <si>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</si>
  <si>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</si>
  <si>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Overall</t>
  </si>
  <si>
    <t>Provide a detailed breakdown of the Overall Rate Change.</t>
  </si>
  <si>
    <t>List separately the impact of any extraordinary events</t>
  </si>
  <si>
    <t>(e.g. COVID-19 pandemic, new block buster treatments, natural disasters, etc.)</t>
  </si>
  <si>
    <t>Driver</t>
  </si>
  <si>
    <t>Description (specify)</t>
  </si>
  <si>
    <r>
      <t>Annual Change %</t>
    </r>
    <r>
      <rPr>
        <b/>
        <vertAlign val="superscript"/>
        <sz val="12"/>
        <rFont val="Arial"/>
        <family val="2"/>
      </rPr>
      <t>1</t>
    </r>
  </si>
  <si>
    <t>Overall Rate Change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</si>
  <si>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Please input the rate change as a percentage instead of a factor.</t>
    </r>
  </si>
  <si>
    <t>Filename</t>
  </si>
  <si>
    <t>Tab name/location</t>
  </si>
  <si>
    <t>Notes</t>
  </si>
  <si>
    <t>1) All plan shall submit the following in a separate file(s):</t>
  </si>
  <si>
    <t>A) In a separate document, describe any changes in factors, assumptions or methodology</t>
  </si>
  <si>
    <t>B) A description of how rates were determined</t>
  </si>
  <si>
    <t>C) A rating manual that outlines the following :</t>
  </si>
  <si>
    <t>1) methodology used in the development of the premium rates</t>
  </si>
  <si>
    <t>2) the base rate or rates and the factors used to determine the base rate or rates</t>
  </si>
  <si>
    <t>3) trend, including overall average, and by-product, if different.</t>
  </si>
  <si>
    <t>4) Any other factors affecting dental premium rates, including but not limited to the following items:</t>
  </si>
  <si>
    <t>a) Geographic Factors</t>
  </si>
  <si>
    <t>b) Age: Including Age Rating Factors</t>
  </si>
  <si>
    <t>c) Family Composition Factors</t>
  </si>
  <si>
    <t>d) Member Cost Sharing Factors</t>
  </si>
  <si>
    <t>e) Base Rate or Rates and the Factors Used to Determine the Base Rate or Rates</t>
  </si>
  <si>
    <t>f) Other Factors that Affect the Final Premium Rate</t>
  </si>
  <si>
    <t>2) For Group filings that are Experience Rated, either in whole or blended, all plan shall submit the following in a separate file(s):</t>
  </si>
  <si>
    <t>A) Submit the methodology for modifying the rate based on experience</t>
  </si>
  <si>
    <t>B) Describe methodology and assumptions for developing Experience Rated groups.</t>
  </si>
  <si>
    <t>C) Provide rate development formulas, underlying rate/adjustment factors, including credibility factors,</t>
  </si>
  <si>
    <t xml:space="preserve"> used in calculating premium rates.</t>
  </si>
  <si>
    <t>California Rate Filing - Historical Experience</t>
  </si>
  <si>
    <t>In Dollars (California Experience)</t>
  </si>
  <si>
    <t>In Dollars (Nationwide Experience)</t>
  </si>
  <si>
    <t>Incurred Month</t>
  </si>
  <si>
    <t>Members</t>
  </si>
  <si>
    <t>Earned Premium</t>
  </si>
  <si>
    <t>Incurred &amp; Paid Claims</t>
  </si>
  <si>
    <t>IBNP</t>
  </si>
  <si>
    <t>Incurred Loss Ratio</t>
  </si>
  <si>
    <t>Grand Total</t>
  </si>
  <si>
    <t>IBNP is incurred but not paid.</t>
  </si>
  <si>
    <t>California Rate Filing Checklist</t>
  </si>
  <si>
    <t>Item #</t>
  </si>
  <si>
    <t>Item Description (tab items that should be submit as separate documents)</t>
  </si>
  <si>
    <t>Annual Rate (proposed annual premium rates for the Most Common Plan(s))</t>
  </si>
  <si>
    <t>California Rate Filing - Appendix for Geographic Region Definition</t>
  </si>
  <si>
    <t>County Name</t>
  </si>
  <si>
    <t>Zip Code</t>
  </si>
  <si>
    <t>Alpine</t>
  </si>
  <si>
    <t>Amador</t>
  </si>
  <si>
    <t>Butte</t>
  </si>
  <si>
    <t>Calaveras</t>
  </si>
  <si>
    <t>Colusa</t>
  </si>
  <si>
    <t>Del Norte</t>
  </si>
  <si>
    <t>Glenn</t>
  </si>
  <si>
    <t>Humboldt</t>
  </si>
  <si>
    <t>Lake</t>
  </si>
  <si>
    <t>Lassen</t>
  </si>
  <si>
    <t>Mendocino</t>
  </si>
  <si>
    <t>Modoc</t>
  </si>
  <si>
    <t>Nevada</t>
  </si>
  <si>
    <t>Plumas</t>
  </si>
  <si>
    <t>Shasta</t>
  </si>
  <si>
    <t>Sierra</t>
  </si>
  <si>
    <t>Siskiyou</t>
  </si>
  <si>
    <t>Sutter</t>
  </si>
  <si>
    <t>Tehama</t>
  </si>
  <si>
    <t>Trinity</t>
  </si>
  <si>
    <t>Tuolumne</t>
  </si>
  <si>
    <t>Yuba</t>
  </si>
  <si>
    <t>Marin</t>
  </si>
  <si>
    <t>Napa</t>
  </si>
  <si>
    <t>Solano</t>
  </si>
  <si>
    <t>Sonoma</t>
  </si>
  <si>
    <t>El Dorado</t>
  </si>
  <si>
    <t>Placer</t>
  </si>
  <si>
    <t>Sacramento</t>
  </si>
  <si>
    <t>Yolo</t>
  </si>
  <si>
    <t>San Francisco</t>
  </si>
  <si>
    <t>Contra Costa</t>
  </si>
  <si>
    <t>Alameda</t>
  </si>
  <si>
    <t>Santa Clara</t>
  </si>
  <si>
    <t>San Mateo</t>
  </si>
  <si>
    <t>Monterey</t>
  </si>
  <si>
    <t>San Benito</t>
  </si>
  <si>
    <t>Santa Cruz</t>
  </si>
  <si>
    <t>Mariposa</t>
  </si>
  <si>
    <t>Merced</t>
  </si>
  <si>
    <t>San Joaquin</t>
  </si>
  <si>
    <t>Stanislaus</t>
  </si>
  <si>
    <t>Tulare</t>
  </si>
  <si>
    <t>Fresno</t>
  </si>
  <si>
    <t>Kings</t>
  </si>
  <si>
    <t>Madera</t>
  </si>
  <si>
    <t>San Luis Obispo</t>
  </si>
  <si>
    <t>Santa Barbara</t>
  </si>
  <si>
    <t>Ventura</t>
  </si>
  <si>
    <t>Imperial</t>
  </si>
  <si>
    <t>Inyo</t>
  </si>
  <si>
    <t>Mono</t>
  </si>
  <si>
    <t>Kern</t>
  </si>
  <si>
    <t>Los Angeles</t>
  </si>
  <si>
    <t>906XX</t>
  </si>
  <si>
    <t>907XX</t>
  </si>
  <si>
    <t>908XX</t>
  </si>
  <si>
    <t>909XX</t>
  </si>
  <si>
    <t>910XX</t>
  </si>
  <si>
    <t>911XX</t>
  </si>
  <si>
    <t>912XX</t>
  </si>
  <si>
    <t>915XX</t>
  </si>
  <si>
    <t>917XX</t>
  </si>
  <si>
    <t>918XX</t>
  </si>
  <si>
    <t>935XX</t>
  </si>
  <si>
    <t>Los Angeles Zip Code Not in Region 15</t>
  </si>
  <si>
    <t>Riverside</t>
  </si>
  <si>
    <t>San Bernardino</t>
  </si>
  <si>
    <t>Orange</t>
  </si>
  <si>
    <t>San Diego</t>
  </si>
  <si>
    <t>MLR</t>
  </si>
  <si>
    <t>DMHC Dental Plan ID/CDI NAIC No.</t>
  </si>
  <si>
    <t>Dental Plan or Insurer Contract Form Numbers (Product Types) Covered by this Filing</t>
  </si>
  <si>
    <t>List all product names associated with each Dental Plan or Insurer contract form (product type) in column "B" of the "CA Rate Filing Spreadsheet" tab.</t>
  </si>
  <si>
    <t>projected trend for each aggregate benefit category by the amount of historical experience dental costs attributable to that category.</t>
  </si>
  <si>
    <t>4) Provide the amount of Dental Allowed Trend attributable to the Use of Services, Price Inflation, and/or Fees and Risk</t>
  </si>
  <si>
    <t>Health Insurance Coverage</t>
  </si>
  <si>
    <t>DHMO Products</t>
  </si>
  <si>
    <t>DPPO &amp; Indemnity Products</t>
  </si>
  <si>
    <t>Individual</t>
  </si>
  <si>
    <t>Small Group</t>
  </si>
  <si>
    <t>Large Group</t>
  </si>
  <si>
    <t xml:space="preserve">  </t>
  </si>
  <si>
    <t>Cell Keys:</t>
  </si>
  <si>
    <t xml:space="preserve">Grey cells require no data input </t>
  </si>
  <si>
    <t>Pink cells require no data input - locked down</t>
  </si>
  <si>
    <t>Blue cells: computed cell (formula cell)</t>
  </si>
  <si>
    <t>Federal and State taxes and licensing or regulatory fees</t>
  </si>
  <si>
    <t>Incurred claims as of 3/31 of the year following the MLR reporting year</t>
  </si>
  <si>
    <t>MLR numerator</t>
  </si>
  <si>
    <t>Premium earned</t>
  </si>
  <si>
    <t>MLR Denominator</t>
  </si>
  <si>
    <t>Incurred Claims, Premiums Earned, and Life Years</t>
  </si>
  <si>
    <t>*Note</t>
  </si>
  <si>
    <t>Policy Form Number</t>
  </si>
  <si>
    <t>II. Key Drivers of Overall Average Rate Change.</t>
  </si>
  <si>
    <t>Plan Type:  For-profit or Nonprofit company</t>
  </si>
  <si>
    <t>Product Type</t>
  </si>
  <si>
    <t>DENTAL</t>
  </si>
  <si>
    <t>Medical Loss Ratio (MLR) Numerator</t>
  </si>
  <si>
    <t>Medical Loss Ratio (MLR) Denominator</t>
  </si>
  <si>
    <t>9) Checklist tab</t>
  </si>
  <si>
    <t>Effective Date of the Rate Change (the earliest effective date, even if tentative)</t>
  </si>
  <si>
    <t>Use the same benefit categories in item 10, quantify the sources of trend</t>
  </si>
  <si>
    <t>H&amp;S Code 1385.14(b) &amp; CIC 10181.14(b)</t>
  </si>
  <si>
    <t>Administrative Costs Prior to Rate Change</t>
  </si>
  <si>
    <t>Administrative Costs After Rate Change</t>
  </si>
  <si>
    <t xml:space="preserve">   Experience data on which the trends are calculated should be normalized to remove impact of shift in age, </t>
  </si>
  <si>
    <t>25)</t>
  </si>
  <si>
    <t>Small Group and Individual Geographic Region</t>
  </si>
  <si>
    <t>Large Group Geographic Regions</t>
  </si>
  <si>
    <t>D</t>
  </si>
  <si>
    <t>C</t>
  </si>
  <si>
    <t>E</t>
  </si>
  <si>
    <t>F</t>
  </si>
  <si>
    <t>G</t>
  </si>
  <si>
    <t>A</t>
  </si>
  <si>
    <t>B</t>
  </si>
  <si>
    <t>Member Months</t>
  </si>
  <si>
    <t>C. Total</t>
  </si>
  <si>
    <t>Blank cells require input from Dental plan or Dental insurer</t>
  </si>
  <si>
    <t>In a separate file, please provide a calculation showing the projected lifetime loss ratio.  Include explanation and detail on all projection assumptions.</t>
  </si>
  <si>
    <t>Use the same benefit categories in item 17, quantify the sources of trend</t>
  </si>
  <si>
    <t>If helpful to understanding the basis for the filed rate increases, the Dental Plan may, but is not required to, disaggregate</t>
  </si>
  <si>
    <t>In a separate file, please provide a calculation showing the projected lifetime loss ratio.</t>
  </si>
  <si>
    <t>In a separate file, please provide a calculation showing the projected lifetime loss ratio, with and without the rate increase.</t>
  </si>
  <si>
    <t>101-250</t>
  </si>
  <si>
    <t>251-500</t>
  </si>
  <si>
    <t>26)</t>
  </si>
  <si>
    <t>How many groups include an employee count of:</t>
  </si>
  <si>
    <t>Large Group Only</t>
  </si>
  <si>
    <t xml:space="preserve">If individual, leave blank. </t>
  </si>
  <si>
    <t>500-1000</t>
  </si>
  <si>
    <t>1001-2500</t>
  </si>
  <si>
    <t>2-10</t>
  </si>
  <si>
    <t>11-25</t>
  </si>
  <si>
    <t>26-50</t>
  </si>
  <si>
    <t>51-100</t>
  </si>
  <si>
    <t>2501+</t>
  </si>
  <si>
    <t>Employee Count</t>
  </si>
  <si>
    <t>Group Count</t>
  </si>
  <si>
    <t>Individual and Group Dental Rate Review Workbook</t>
  </si>
  <si>
    <t>For contracts and policies subject to Sections 1385.02 and 1385.14 Health and Safety Code.</t>
  </si>
  <si>
    <t>Dental MLR Exhibit</t>
  </si>
  <si>
    <t>8) Dental MLR Exhibit tab</t>
  </si>
  <si>
    <t>Oral Exam</t>
  </si>
  <si>
    <t>Preventive - cleaning</t>
  </si>
  <si>
    <t>Preventive - X-Ray</t>
  </si>
  <si>
    <t>Sealants per tooth</t>
  </si>
  <si>
    <t>Topical fluoride application</t>
  </si>
  <si>
    <t>Space Maintainers - fixed</t>
  </si>
  <si>
    <t>Restorative Procedures</t>
  </si>
  <si>
    <t>Periodontal maintenance</t>
  </si>
  <si>
    <t>Adjunctive general services</t>
  </si>
  <si>
    <t>Oral Surgery</t>
  </si>
  <si>
    <t>Endodontics</t>
  </si>
  <si>
    <t>Periodontics (other than maintenance)</t>
  </si>
  <si>
    <t>Crowns and Casts</t>
  </si>
  <si>
    <t>Prosthodontics</t>
  </si>
  <si>
    <t>(Medically Necessary)</t>
  </si>
  <si>
    <t>Basic Services</t>
  </si>
  <si>
    <t>Major Services</t>
  </si>
  <si>
    <t>Outline of Benefits by Service Category:</t>
  </si>
  <si>
    <t>Orthodontics</t>
  </si>
  <si>
    <t>Reference Covered California Patient-Centered Benefit Plan Designs</t>
  </si>
  <si>
    <t xml:space="preserve">The aggregate benefit categories are each of the following - Diagnostic &amp; Preventive Services, Basic Services, </t>
  </si>
  <si>
    <t>Diagnostic &amp; Preventive Services</t>
  </si>
  <si>
    <t>Capitation</t>
  </si>
  <si>
    <t>Major Services, Orthodontics, and Capitation.  The benefits to be included in each category are outlined in the Price_Inflation tab rows 39-61.</t>
  </si>
  <si>
    <t xml:space="preserve">In a separate file, please provide a calculation showing the projected lifetime loss ratio, with and without the rate increase.  Include explanation and </t>
  </si>
  <si>
    <t>detail on all projection assumptions.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</si>
</sst>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yyyy"/>
    <numFmt numFmtId="165" formatCode="0.0%"/>
    <numFmt numFmtId="166" formatCode="m/d/yyyy;@"/>
    <numFmt numFmtId="167" formatCode="m/d/yy;@"/>
    <numFmt numFmtId="168" formatCode="&quot;$&quot;#,##0"/>
    <numFmt numFmtId="169" formatCode="_(* #,##0_);_(* \(#,##0\);_(* &quot;-&quot;??_);_(@_)"/>
    <numFmt numFmtId="170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trike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2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36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left" vertical="center" indent="5"/>
      <protection locked="0"/>
    </xf>
    <xf numFmtId="0" fontId="4" fillId="0" borderId="0" xfId="1" applyFont="1" applyProtection="1">
      <protection locked="0"/>
    </xf>
    <xf numFmtId="0" fontId="2" fillId="0" borderId="0" xfId="1" quotePrefix="1" applyFont="1" applyAlignment="1" applyProtection="1">
      <alignment vertical="center"/>
      <protection locked="0"/>
    </xf>
    <xf numFmtId="0" fontId="2" fillId="2" borderId="1" xfId="1" applyFont="1" applyFill="1" applyBorder="1" applyAlignment="1">
      <alignment horizontal="left"/>
    </xf>
    <xf numFmtId="0" fontId="2" fillId="0" borderId="0" xfId="1" applyFont="1" applyAlignment="1" applyProtection="1">
      <alignment horizontal="right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0" fontId="6" fillId="0" borderId="0" xfId="1" quotePrefix="1" applyFont="1" applyAlignment="1" applyProtection="1">
      <alignment vertical="center"/>
      <protection locked="0"/>
    </xf>
    <xf numFmtId="49" fontId="2" fillId="0" borderId="2" xfId="2" applyNumberFormat="1" applyFont="1" applyBorder="1" applyAlignment="1" applyProtection="1">
      <alignment horizontal="right" vertical="center"/>
      <protection locked="0"/>
    </xf>
    <xf numFmtId="49" fontId="2" fillId="2" borderId="1" xfId="1" applyNumberFormat="1" applyFont="1" applyFill="1" applyBorder="1" applyAlignment="1">
      <alignment horizontal="center"/>
    </xf>
    <xf numFmtId="49" fontId="2" fillId="0" borderId="0" xfId="1" applyNumberFormat="1" applyFont="1" applyAlignment="1" applyProtection="1">
      <alignment horizontal="right"/>
      <protection locked="0"/>
    </xf>
    <xf numFmtId="0" fontId="2" fillId="0" borderId="0" xfId="1" quotePrefix="1" applyFont="1" applyProtection="1">
      <protection locked="0"/>
    </xf>
    <xf numFmtId="0" fontId="6" fillId="0" borderId="0" xfId="1" applyFont="1" applyAlignment="1" applyProtection="1">
      <alignment vertical="center"/>
      <protection locked="0"/>
    </xf>
    <xf numFmtId="0" fontId="2" fillId="2" borderId="1" xfId="1" applyFont="1" applyFill="1" applyBorder="1" applyAlignment="1">
      <alignment horizontal="center"/>
    </xf>
    <xf numFmtId="0" fontId="4" fillId="0" borderId="0" xfId="1" applyFont="1" applyAlignment="1" applyProtection="1">
      <alignment vertical="center"/>
      <protection locked="0"/>
    </xf>
    <xf numFmtId="0" fontId="2" fillId="0" borderId="0" xfId="1" applyFont="1"/>
    <xf numFmtId="0" fontId="2" fillId="3" borderId="3" xfId="2" applyFont="1" applyFill="1" applyBorder="1"/>
    <xf numFmtId="0" fontId="2" fillId="3" borderId="4" xfId="2" applyFont="1" applyFill="1" applyBorder="1"/>
    <xf numFmtId="0" fontId="2" fillId="3" borderId="5" xfId="2" applyFont="1" applyFill="1" applyBorder="1" applyAlignment="1" applyProtection="1">
      <alignment horizontal="center"/>
      <protection locked="0"/>
    </xf>
    <xf numFmtId="0" fontId="4" fillId="0" borderId="2" xfId="2" quotePrefix="1" applyFont="1" applyBorder="1" applyAlignment="1">
      <alignment horizontal="left" vertical="center"/>
    </xf>
    <xf numFmtId="0" fontId="4" fillId="0" borderId="2" xfId="2" applyFont="1" applyBorder="1" applyAlignment="1">
      <alignment vertical="center"/>
    </xf>
    <xf numFmtId="164" fontId="2" fillId="0" borderId="2" xfId="2" applyNumberFormat="1" applyFont="1" applyBorder="1" applyAlignment="1" applyProtection="1">
      <alignment horizontal="right" vertical="center"/>
      <protection locked="0"/>
    </xf>
    <xf numFmtId="0" fontId="2" fillId="0" borderId="2" xfId="2" applyFont="1" applyBorder="1" applyAlignment="1" applyProtection="1">
      <alignment horizontal="right" vertical="center"/>
      <protection locked="0"/>
    </xf>
    <xf numFmtId="49" fontId="10" fillId="0" borderId="2" xfId="5" applyNumberFormat="1" applyFont="1" applyBorder="1" applyAlignment="1" applyProtection="1">
      <alignment horizontal="right" vertical="center"/>
      <protection locked="0"/>
    </xf>
    <xf numFmtId="0" fontId="4" fillId="0" borderId="6" xfId="2" applyFont="1" applyBorder="1" applyAlignment="1">
      <alignment vertical="center"/>
    </xf>
    <xf numFmtId="0" fontId="4" fillId="0" borderId="0" xfId="2" quotePrefix="1" applyFont="1" applyAlignment="1">
      <alignment horizontal="left" vertical="center"/>
    </xf>
    <xf numFmtId="0" fontId="4" fillId="0" borderId="0" xfId="2" applyFont="1" applyAlignment="1">
      <alignment vertical="center"/>
    </xf>
    <xf numFmtId="49" fontId="4" fillId="0" borderId="0" xfId="2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38" fontId="2" fillId="0" borderId="0" xfId="1" applyNumberFormat="1" applyFont="1" applyAlignment="1" applyProtection="1">
      <alignment horizontal="left" vertical="top"/>
      <protection locked="0"/>
    </xf>
    <xf numFmtId="38" fontId="2" fillId="0" borderId="1" xfId="1" applyNumberFormat="1" applyFont="1" applyBorder="1" applyAlignment="1" applyProtection="1">
      <alignment horizontal="center"/>
      <protection locked="0"/>
    </xf>
    <xf numFmtId="49" fontId="2" fillId="0" borderId="0" xfId="2" applyNumberFormat="1" applyFont="1" applyAlignment="1" applyProtection="1">
      <alignment horizontal="right" vertical="center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2" fillId="0" borderId="1" xfId="2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2" applyNumberFormat="1" applyFont="1" applyFill="1" applyBorder="1" applyAlignment="1">
      <alignment horizontal="center"/>
    </xf>
    <xf numFmtId="0" fontId="4" fillId="3" borderId="7" xfId="1" applyFont="1" applyFill="1" applyBorder="1" applyAlignment="1" applyProtection="1">
      <alignment vertical="center"/>
      <protection locked="0"/>
    </xf>
    <xf numFmtId="0" fontId="4" fillId="3" borderId="8" xfId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 applyProtection="1">
      <alignment vertical="center"/>
      <protection locked="0"/>
    </xf>
    <xf numFmtId="165" fontId="2" fillId="2" borderId="10" xfId="2" applyNumberFormat="1" applyFont="1" applyFill="1" applyBorder="1" applyAlignment="1">
      <alignment horizontal="center" vertical="center"/>
    </xf>
    <xf numFmtId="0" fontId="2" fillId="0" borderId="11" xfId="1" applyFont="1" applyBorder="1" applyAlignment="1" applyProtection="1">
      <alignment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165" fontId="4" fillId="2" borderId="15" xfId="2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/>
    </xf>
    <xf numFmtId="0" fontId="2" fillId="3" borderId="16" xfId="1" applyFont="1" applyFill="1" applyBorder="1" applyAlignment="1" applyProtection="1">
      <alignment vertical="center"/>
      <protection locked="0"/>
    </xf>
    <xf numFmtId="0" fontId="2" fillId="3" borderId="17" xfId="1" applyFont="1" applyFill="1" applyBorder="1" applyAlignment="1" applyProtection="1">
      <alignment horizontal="centerContinuous"/>
      <protection locked="0"/>
    </xf>
    <xf numFmtId="165" fontId="2" fillId="2" borderId="18" xfId="2" applyNumberFormat="1" applyFont="1" applyFill="1" applyBorder="1" applyAlignment="1">
      <alignment horizontal="center" vertical="center"/>
    </xf>
    <xf numFmtId="165" fontId="2" fillId="2" borderId="19" xfId="2" applyNumberFormat="1" applyFont="1" applyFill="1" applyBorder="1" applyAlignment="1">
      <alignment horizontal="center" vertical="center"/>
    </xf>
    <xf numFmtId="165" fontId="2" fillId="2" borderId="20" xfId="2" applyNumberFormat="1" applyFont="1" applyFill="1" applyBorder="1" applyAlignment="1">
      <alignment horizontal="center" vertical="center"/>
    </xf>
    <xf numFmtId="165" fontId="2" fillId="2" borderId="21" xfId="2" applyNumberFormat="1" applyFont="1" applyFill="1" applyBorder="1" applyAlignment="1">
      <alignment horizontal="center" vertical="center"/>
    </xf>
    <xf numFmtId="165" fontId="4" fillId="2" borderId="23" xfId="2" applyNumberFormat="1" applyFont="1" applyFill="1" applyBorder="1" applyAlignment="1">
      <alignment horizontal="center" vertical="center"/>
    </xf>
    <xf numFmtId="165" fontId="4" fillId="2" borderId="24" xfId="2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6" fillId="0" borderId="0" xfId="1" applyFont="1" applyProtection="1">
      <protection locked="0"/>
    </xf>
    <xf numFmtId="0" fontId="4" fillId="0" borderId="25" xfId="1" applyFont="1" applyBorder="1" applyAlignment="1" applyProtection="1">
      <alignment horizontal="left" vertical="center"/>
      <protection locked="0"/>
    </xf>
    <xf numFmtId="166" fontId="11" fillId="0" borderId="26" xfId="1" applyNumberFormat="1" applyFont="1" applyBorder="1" applyAlignment="1" applyProtection="1">
      <alignment horizontal="center" vertical="center" wrapText="1"/>
      <protection locked="0"/>
    </xf>
    <xf numFmtId="166" fontId="11" fillId="0" borderId="27" xfId="1" applyNumberFormat="1" applyFont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Protection="1">
      <protection locked="0"/>
    </xf>
    <xf numFmtId="0" fontId="4" fillId="3" borderId="7" xfId="1" applyFont="1" applyFill="1" applyBorder="1" applyAlignment="1" applyProtection="1">
      <alignment horizontal="left" vertical="center"/>
      <protection locked="0"/>
    </xf>
    <xf numFmtId="0" fontId="4" fillId="3" borderId="28" xfId="1" applyFont="1" applyFill="1" applyBorder="1" applyAlignment="1" applyProtection="1">
      <alignment horizontal="center" vertical="center" wrapText="1"/>
      <protection locked="0"/>
    </xf>
    <xf numFmtId="0" fontId="4" fillId="3" borderId="29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 applyProtection="1">
      <alignment horizontal="center" vertical="center" wrapText="1"/>
      <protection locked="0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8" fontId="12" fillId="5" borderId="20" xfId="0" applyNumberFormat="1" applyFont="1" applyFill="1" applyBorder="1" applyAlignment="1" applyProtection="1">
      <alignment horizontal="center" vertical="center" wrapText="1"/>
      <protection locked="0"/>
    </xf>
    <xf numFmtId="8" fontId="12" fillId="5" borderId="30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31" xfId="4" applyNumberFormat="1" applyFont="1" applyFill="1" applyBorder="1" applyAlignment="1">
      <alignment horizontal="center" vertical="center" wrapText="1"/>
    </xf>
    <xf numFmtId="165" fontId="2" fillId="2" borderId="32" xfId="4" applyNumberFormat="1" applyFont="1" applyFill="1" applyBorder="1" applyAlignment="1" applyProtection="1">
      <alignment horizontal="center" vertical="center" wrapText="1"/>
    </xf>
    <xf numFmtId="8" fontId="12" fillId="5" borderId="22" xfId="0" applyNumberFormat="1" applyFont="1" applyFill="1" applyBorder="1" applyAlignment="1" applyProtection="1">
      <alignment horizontal="center" vertical="center" wrapText="1"/>
      <protection locked="0"/>
    </xf>
    <xf numFmtId="8" fontId="12" fillId="5" borderId="33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34" xfId="4" applyNumberFormat="1" applyFont="1" applyFill="1" applyBorder="1" applyAlignment="1">
      <alignment horizontal="center" vertical="center" wrapText="1"/>
    </xf>
    <xf numFmtId="165" fontId="2" fillId="2" borderId="13" xfId="4" applyNumberFormat="1" applyFont="1" applyFill="1" applyBorder="1" applyAlignment="1" applyProtection="1">
      <alignment horizontal="center" vertical="center" wrapText="1"/>
    </xf>
    <xf numFmtId="0" fontId="4" fillId="0" borderId="35" xfId="1" applyFont="1" applyBorder="1" applyAlignment="1" applyProtection="1">
      <alignment vertical="center"/>
      <protection locked="0"/>
    </xf>
    <xf numFmtId="165" fontId="13" fillId="2" borderId="35" xfId="4" applyNumberFormat="1" applyFont="1" applyFill="1" applyBorder="1" applyAlignment="1">
      <alignment horizontal="center" vertical="center" wrapText="1"/>
    </xf>
    <xf numFmtId="165" fontId="4" fillId="2" borderId="10" xfId="4" applyNumberFormat="1" applyFont="1" applyFill="1" applyBorder="1" applyAlignment="1" applyProtection="1">
      <alignment horizontal="center" vertical="center" wrapText="1"/>
    </xf>
    <xf numFmtId="38" fontId="12" fillId="5" borderId="37" xfId="0" applyNumberFormat="1" applyFont="1" applyFill="1" applyBorder="1" applyAlignment="1" applyProtection="1">
      <alignment horizontal="center" vertical="center" wrapText="1"/>
      <protection locked="0"/>
    </xf>
    <xf numFmtId="38" fontId="12" fillId="0" borderId="38" xfId="0" applyNumberFormat="1" applyFont="1" applyBorder="1" applyAlignment="1" applyProtection="1">
      <alignment horizontal="center" vertical="center" wrapText="1"/>
      <protection locked="0"/>
    </xf>
    <xf numFmtId="165" fontId="12" fillId="2" borderId="39" xfId="4" applyNumberFormat="1" applyFont="1" applyFill="1" applyBorder="1" applyAlignment="1">
      <alignment horizontal="center" vertical="center" wrapText="1"/>
    </xf>
    <xf numFmtId="165" fontId="2" fillId="2" borderId="40" xfId="4" applyNumberFormat="1" applyFont="1" applyFill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vertical="center"/>
      <protection locked="0"/>
    </xf>
    <xf numFmtId="8" fontId="12" fillId="5" borderId="23" xfId="0" applyNumberFormat="1" applyFont="1" applyFill="1" applyBorder="1" applyAlignment="1" applyProtection="1">
      <alignment horizontal="center" vertical="center" wrapText="1"/>
      <protection locked="0"/>
    </xf>
    <xf numFmtId="8" fontId="12" fillId="0" borderId="41" xfId="0" applyNumberFormat="1" applyFont="1" applyBorder="1" applyAlignment="1" applyProtection="1">
      <alignment horizontal="center" vertical="center" wrapText="1"/>
      <protection locked="0"/>
    </xf>
    <xf numFmtId="165" fontId="12" fillId="2" borderId="14" xfId="4" applyNumberFormat="1" applyFont="1" applyFill="1" applyBorder="1" applyAlignment="1">
      <alignment horizontal="center" vertical="center" wrapText="1"/>
    </xf>
    <xf numFmtId="165" fontId="2" fillId="2" borderId="15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2" borderId="0" xfId="0" applyFont="1" applyFill="1"/>
    <xf numFmtId="0" fontId="4" fillId="3" borderId="36" xfId="0" applyFont="1" applyFill="1" applyBorder="1" applyAlignment="1" applyProtection="1">
      <alignment horizontal="center" vertical="center" wrapText="1"/>
      <protection locked="0"/>
    </xf>
    <xf numFmtId="0" fontId="4" fillId="3" borderId="42" xfId="0" applyFont="1" applyFill="1" applyBorder="1" applyAlignment="1" applyProtection="1">
      <alignment horizontal="center" vertical="center" wrapText="1"/>
      <protection locked="0"/>
    </xf>
    <xf numFmtId="0" fontId="4" fillId="3" borderId="4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44" xfId="0" applyFont="1" applyBorder="1" applyAlignment="1" applyProtection="1">
      <alignment wrapText="1"/>
      <protection locked="0"/>
    </xf>
    <xf numFmtId="0" fontId="2" fillId="0" borderId="44" xfId="0" applyFont="1" applyBorder="1" applyAlignment="1" applyProtection="1">
      <alignment horizontal="center" wrapText="1"/>
      <protection locked="0"/>
    </xf>
    <xf numFmtId="38" fontId="2" fillId="0" borderId="44" xfId="0" applyNumberFormat="1" applyFont="1" applyBorder="1" applyAlignment="1" applyProtection="1">
      <alignment horizontal="right" wrapText="1"/>
      <protection locked="0"/>
    </xf>
    <xf numFmtId="6" fontId="2" fillId="0" borderId="44" xfId="0" applyNumberFormat="1" applyFont="1" applyBorder="1" applyAlignment="1" applyProtection="1">
      <alignment horizontal="right" wrapText="1"/>
      <protection locked="0"/>
    </xf>
    <xf numFmtId="10" fontId="2" fillId="0" borderId="44" xfId="0" applyNumberFormat="1" applyFont="1" applyBorder="1" applyAlignment="1" applyProtection="1">
      <alignment horizontal="right" wrapText="1"/>
      <protection locked="0"/>
    </xf>
    <xf numFmtId="10" fontId="2" fillId="0" borderId="45" xfId="0" applyNumberFormat="1" applyFont="1" applyBorder="1" applyAlignment="1" applyProtection="1">
      <alignment horizontal="right" wrapText="1"/>
      <protection locked="0"/>
    </xf>
    <xf numFmtId="0" fontId="2" fillId="0" borderId="46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38" fontId="2" fillId="0" borderId="6" xfId="0" applyNumberFormat="1" applyFont="1" applyBorder="1" applyAlignment="1" applyProtection="1">
      <alignment horizontal="right" wrapText="1"/>
      <protection locked="0"/>
    </xf>
    <xf numFmtId="6" fontId="2" fillId="0" borderId="6" xfId="0" applyNumberFormat="1" applyFont="1" applyBorder="1" applyAlignment="1" applyProtection="1">
      <alignment horizontal="right" wrapText="1"/>
      <protection locked="0"/>
    </xf>
    <xf numFmtId="10" fontId="2" fillId="0" borderId="6" xfId="0" applyNumberFormat="1" applyFont="1" applyBorder="1" applyAlignment="1" applyProtection="1">
      <alignment horizontal="right" wrapText="1"/>
      <protection locked="0"/>
    </xf>
    <xf numFmtId="10" fontId="2" fillId="0" borderId="47" xfId="0" applyNumberFormat="1" applyFont="1" applyBorder="1" applyAlignment="1" applyProtection="1">
      <alignment horizontal="right" wrapText="1"/>
      <protection locked="0"/>
    </xf>
    <xf numFmtId="0" fontId="2" fillId="0" borderId="6" xfId="0" applyFont="1" applyBorder="1" applyProtection="1">
      <protection locked="0"/>
    </xf>
    <xf numFmtId="49" fontId="2" fillId="0" borderId="6" xfId="0" applyNumberFormat="1" applyFont="1" applyBorder="1" applyAlignment="1" applyProtection="1">
      <alignment wrapText="1"/>
      <protection locked="0"/>
    </xf>
    <xf numFmtId="0" fontId="2" fillId="0" borderId="48" xfId="0" applyFont="1" applyBorder="1" applyAlignment="1" applyProtection="1">
      <alignment wrapText="1"/>
      <protection locked="0"/>
    </xf>
    <xf numFmtId="0" fontId="2" fillId="0" borderId="49" xfId="0" applyFont="1" applyBorder="1" applyAlignment="1" applyProtection="1">
      <alignment wrapText="1"/>
      <protection locked="0"/>
    </xf>
    <xf numFmtId="0" fontId="2" fillId="0" borderId="49" xfId="0" applyFont="1" applyBorder="1" applyAlignment="1" applyProtection="1">
      <alignment horizontal="center" wrapText="1"/>
      <protection locked="0"/>
    </xf>
    <xf numFmtId="38" fontId="2" fillId="0" borderId="49" xfId="0" applyNumberFormat="1" applyFont="1" applyBorder="1" applyAlignment="1" applyProtection="1">
      <alignment horizontal="right" wrapText="1"/>
      <protection locked="0"/>
    </xf>
    <xf numFmtId="6" fontId="2" fillId="0" borderId="49" xfId="0" applyNumberFormat="1" applyFont="1" applyBorder="1" applyAlignment="1" applyProtection="1">
      <alignment horizontal="right" wrapText="1"/>
      <protection locked="0"/>
    </xf>
    <xf numFmtId="10" fontId="2" fillId="0" borderId="49" xfId="0" applyNumberFormat="1" applyFont="1" applyBorder="1" applyAlignment="1" applyProtection="1">
      <alignment horizontal="right" wrapText="1"/>
      <protection locked="0"/>
    </xf>
    <xf numFmtId="10" fontId="2" fillId="0" borderId="50" xfId="0" applyNumberFormat="1" applyFont="1" applyBorder="1" applyAlignment="1" applyProtection="1">
      <alignment horizontal="right" wrapText="1"/>
      <protection locked="0"/>
    </xf>
    <xf numFmtId="0" fontId="4" fillId="0" borderId="36" xfId="0" applyFont="1" applyBorder="1" applyAlignment="1" applyProtection="1">
      <alignment wrapText="1"/>
      <protection locked="0"/>
    </xf>
    <xf numFmtId="0" fontId="4" fillId="0" borderId="42" xfId="0" applyFont="1" applyBorder="1" applyAlignment="1" applyProtection="1">
      <alignment wrapText="1"/>
      <protection locked="0"/>
    </xf>
    <xf numFmtId="0" fontId="4" fillId="0" borderId="42" xfId="0" applyFont="1" applyBorder="1" applyAlignment="1" applyProtection="1">
      <alignment horizontal="center" wrapText="1"/>
      <protection locked="0"/>
    </xf>
    <xf numFmtId="38" fontId="4" fillId="0" borderId="42" xfId="0" applyNumberFormat="1" applyFont="1" applyBorder="1" applyAlignment="1" applyProtection="1">
      <alignment horizontal="right" wrapText="1"/>
      <protection locked="0"/>
    </xf>
    <xf numFmtId="6" fontId="4" fillId="0" borderId="42" xfId="0" applyNumberFormat="1" applyFont="1" applyBorder="1" applyAlignment="1" applyProtection="1">
      <alignment horizontal="right" wrapText="1"/>
      <protection locked="0"/>
    </xf>
    <xf numFmtId="10" fontId="4" fillId="0" borderId="42" xfId="0" applyNumberFormat="1" applyFont="1" applyBorder="1" applyAlignment="1" applyProtection="1">
      <alignment horizontal="right" wrapText="1"/>
      <protection locked="0"/>
    </xf>
    <xf numFmtId="10" fontId="4" fillId="0" borderId="43" xfId="0" applyNumberFormat="1" applyFont="1" applyBorder="1" applyAlignment="1" applyProtection="1">
      <alignment horizontal="right" wrapText="1"/>
      <protection locked="0"/>
    </xf>
    <xf numFmtId="0" fontId="2" fillId="0" borderId="0" xfId="0" quotePrefix="1" applyFont="1" applyProtection="1"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2" fillId="2" borderId="0" xfId="0" applyNumberFormat="1" applyFont="1" applyFill="1" applyAlignment="1">
      <alignment horizontal="center" vertical="center"/>
    </xf>
    <xf numFmtId="0" fontId="4" fillId="0" borderId="36" xfId="0" applyFont="1" applyBorder="1" applyAlignment="1" applyProtection="1">
      <alignment horizontal="centerContinuous"/>
      <protection locked="0"/>
    </xf>
    <xf numFmtId="0" fontId="4" fillId="0" borderId="51" xfId="0" applyFont="1" applyBorder="1" applyAlignment="1" applyProtection="1">
      <alignment horizontal="centerContinuous"/>
      <protection locked="0"/>
    </xf>
    <xf numFmtId="0" fontId="4" fillId="0" borderId="43" xfId="0" applyFont="1" applyBorder="1" applyAlignment="1" applyProtection="1">
      <alignment horizontal="centerContinuous"/>
      <protection locked="0"/>
    </xf>
    <xf numFmtId="0" fontId="4" fillId="3" borderId="52" xfId="0" applyFont="1" applyFill="1" applyBorder="1" applyAlignment="1" applyProtection="1">
      <alignment horizontal="center" vertical="center" wrapText="1"/>
      <protection locked="0"/>
    </xf>
    <xf numFmtId="0" fontId="4" fillId="3" borderId="53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wrapText="1"/>
      <protection locked="0"/>
    </xf>
    <xf numFmtId="38" fontId="2" fillId="0" borderId="54" xfId="0" applyNumberFormat="1" applyFont="1" applyBorder="1" applyAlignment="1" applyProtection="1">
      <alignment wrapText="1"/>
      <protection locked="0"/>
    </xf>
    <xf numFmtId="8" fontId="2" fillId="0" borderId="54" xfId="0" applyNumberFormat="1" applyFont="1" applyBorder="1" applyAlignment="1" applyProtection="1">
      <alignment wrapText="1"/>
      <protection locked="0"/>
    </xf>
    <xf numFmtId="8" fontId="2" fillId="0" borderId="55" xfId="0" applyNumberFormat="1" applyFont="1" applyBorder="1" applyAlignment="1" applyProtection="1">
      <alignment wrapText="1"/>
      <protection locked="0"/>
    </xf>
    <xf numFmtId="165" fontId="2" fillId="0" borderId="56" xfId="4" applyNumberFormat="1" applyFont="1" applyBorder="1" applyAlignment="1" applyProtection="1">
      <alignment wrapText="1"/>
      <protection locked="0"/>
    </xf>
    <xf numFmtId="165" fontId="2" fillId="0" borderId="54" xfId="4" applyNumberFormat="1" applyFont="1" applyBorder="1" applyAlignment="1" applyProtection="1">
      <alignment wrapText="1"/>
      <protection locked="0"/>
    </xf>
    <xf numFmtId="165" fontId="2" fillId="0" borderId="45" xfId="4" applyNumberFormat="1" applyFont="1" applyBorder="1" applyAlignment="1" applyProtection="1">
      <alignment wrapText="1"/>
      <protection locked="0"/>
    </xf>
    <xf numFmtId="0" fontId="2" fillId="0" borderId="30" xfId="0" applyFont="1" applyBorder="1" applyAlignment="1" applyProtection="1">
      <alignment wrapText="1"/>
      <protection locked="0"/>
    </xf>
    <xf numFmtId="38" fontId="2" fillId="0" borderId="6" xfId="0" applyNumberFormat="1" applyFont="1" applyBorder="1" applyAlignment="1" applyProtection="1">
      <alignment wrapText="1"/>
      <protection locked="0"/>
    </xf>
    <xf numFmtId="8" fontId="2" fillId="0" borderId="6" xfId="0" applyNumberFormat="1" applyFont="1" applyBorder="1" applyAlignment="1" applyProtection="1">
      <alignment wrapText="1"/>
      <protection locked="0"/>
    </xf>
    <xf numFmtId="8" fontId="2" fillId="0" borderId="57" xfId="0" applyNumberFormat="1" applyFont="1" applyBorder="1" applyAlignment="1" applyProtection="1">
      <alignment wrapText="1"/>
      <protection locked="0"/>
    </xf>
    <xf numFmtId="165" fontId="2" fillId="0" borderId="46" xfId="4" applyNumberFormat="1" applyFont="1" applyBorder="1" applyAlignment="1" applyProtection="1">
      <alignment wrapText="1"/>
      <protection locked="0"/>
    </xf>
    <xf numFmtId="165" fontId="2" fillId="0" borderId="6" xfId="4" applyNumberFormat="1" applyFont="1" applyBorder="1" applyAlignment="1" applyProtection="1">
      <alignment wrapText="1"/>
      <protection locked="0"/>
    </xf>
    <xf numFmtId="165" fontId="2" fillId="0" borderId="58" xfId="4" applyNumberFormat="1" applyFont="1" applyBorder="1" applyAlignment="1" applyProtection="1">
      <alignment wrapText="1"/>
      <protection locked="0"/>
    </xf>
    <xf numFmtId="0" fontId="2" fillId="0" borderId="59" xfId="0" applyFont="1" applyBorder="1" applyAlignment="1" applyProtection="1">
      <alignment wrapText="1"/>
      <protection locked="0"/>
    </xf>
    <xf numFmtId="38" fontId="2" fillId="0" borderId="59" xfId="0" applyNumberFormat="1" applyFont="1" applyBorder="1" applyAlignment="1" applyProtection="1">
      <alignment wrapText="1"/>
      <protection locked="0"/>
    </xf>
    <xf numFmtId="8" fontId="2" fillId="0" borderId="59" xfId="0" applyNumberFormat="1" applyFont="1" applyBorder="1" applyAlignment="1" applyProtection="1">
      <alignment wrapText="1"/>
      <protection locked="0"/>
    </xf>
    <xf numFmtId="8" fontId="2" fillId="0" borderId="60" xfId="0" applyNumberFormat="1" applyFont="1" applyBorder="1" applyAlignment="1" applyProtection="1">
      <alignment wrapText="1"/>
      <protection locked="0"/>
    </xf>
    <xf numFmtId="165" fontId="2" fillId="0" borderId="61" xfId="4" applyNumberFormat="1" applyFont="1" applyBorder="1" applyAlignment="1" applyProtection="1">
      <alignment wrapText="1"/>
      <protection locked="0"/>
    </xf>
    <xf numFmtId="165" fontId="2" fillId="0" borderId="59" xfId="4" applyNumberFormat="1" applyFont="1" applyBorder="1" applyAlignment="1" applyProtection="1">
      <alignment wrapText="1"/>
      <protection locked="0"/>
    </xf>
    <xf numFmtId="165" fontId="2" fillId="0" borderId="50" xfId="4" applyNumberFormat="1" applyFont="1" applyBorder="1" applyAlignment="1" applyProtection="1">
      <alignment wrapText="1"/>
      <protection locked="0"/>
    </xf>
    <xf numFmtId="38" fontId="4" fillId="0" borderId="42" xfId="0" applyNumberFormat="1" applyFont="1" applyBorder="1" applyAlignment="1" applyProtection="1">
      <alignment wrapText="1"/>
      <protection locked="0"/>
    </xf>
    <xf numFmtId="8" fontId="4" fillId="0" borderId="42" xfId="0" applyNumberFormat="1" applyFont="1" applyBorder="1" applyAlignment="1" applyProtection="1">
      <alignment wrapText="1"/>
      <protection locked="0"/>
    </xf>
    <xf numFmtId="8" fontId="4" fillId="0" borderId="52" xfId="0" applyNumberFormat="1" applyFont="1" applyBorder="1" applyAlignment="1" applyProtection="1">
      <alignment wrapText="1"/>
      <protection locked="0"/>
    </xf>
    <xf numFmtId="165" fontId="4" fillId="0" borderId="53" xfId="4" applyNumberFormat="1" applyFont="1" applyBorder="1" applyAlignment="1" applyProtection="1">
      <alignment wrapText="1"/>
      <protection locked="0"/>
    </xf>
    <xf numFmtId="165" fontId="4" fillId="0" borderId="42" xfId="4" applyNumberFormat="1" applyFont="1" applyBorder="1" applyAlignment="1" applyProtection="1">
      <alignment wrapText="1"/>
      <protection locked="0"/>
    </xf>
    <xf numFmtId="165" fontId="4" fillId="0" borderId="43" xfId="4" applyNumberFormat="1" applyFont="1" applyBorder="1" applyAlignment="1" applyProtection="1">
      <alignment wrapText="1"/>
      <protection locked="0"/>
    </xf>
    <xf numFmtId="0" fontId="2" fillId="0" borderId="0" xfId="7" applyFont="1" applyAlignment="1" applyProtection="1">
      <alignment wrapText="1"/>
      <protection locked="0"/>
    </xf>
    <xf numFmtId="0" fontId="4" fillId="0" borderId="0" xfId="7" applyFont="1" applyProtection="1">
      <protection locked="0"/>
    </xf>
    <xf numFmtId="0" fontId="2" fillId="0" borderId="0" xfId="7" applyFont="1" applyAlignment="1" applyProtection="1">
      <alignment horizontal="left" wrapText="1"/>
      <protection locked="0"/>
    </xf>
    <xf numFmtId="0" fontId="4" fillId="3" borderId="2" xfId="1" applyFont="1" applyFill="1" applyBorder="1" applyAlignment="1" applyProtection="1">
      <alignment horizontal="left" vertical="center" wrapText="1" indent="1"/>
      <protection locked="0"/>
    </xf>
    <xf numFmtId="0" fontId="2" fillId="0" borderId="18" xfId="1" applyFont="1" applyBorder="1" applyAlignment="1" applyProtection="1">
      <alignment horizontal="left" vertical="center" wrapText="1" indent="1"/>
      <protection locked="0"/>
    </xf>
    <xf numFmtId="165" fontId="2" fillId="2" borderId="18" xfId="4" applyNumberFormat="1" applyFont="1" applyFill="1" applyBorder="1" applyAlignment="1" applyProtection="1">
      <alignment horizontal="center"/>
    </xf>
    <xf numFmtId="0" fontId="2" fillId="0" borderId="62" xfId="1" applyFont="1" applyBorder="1" applyAlignment="1" applyProtection="1">
      <alignment horizontal="left" vertical="center" wrapText="1" indent="1"/>
      <protection locked="0"/>
    </xf>
    <xf numFmtId="165" fontId="2" fillId="2" borderId="20" xfId="4" applyNumberFormat="1" applyFont="1" applyFill="1" applyBorder="1" applyAlignment="1" applyProtection="1">
      <alignment horizontal="center"/>
    </xf>
    <xf numFmtId="165" fontId="2" fillId="2" borderId="63" xfId="4" applyNumberFormat="1" applyFont="1" applyFill="1" applyBorder="1" applyAlignment="1" applyProtection="1">
      <alignment horizontal="center"/>
    </xf>
    <xf numFmtId="165" fontId="4" fillId="2" borderId="2" xfId="4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0" xfId="7" applyFont="1" applyAlignment="1" applyProtection="1">
      <alignment wrapText="1"/>
      <protection locked="0"/>
    </xf>
    <xf numFmtId="0" fontId="2" fillId="2" borderId="0" xfId="7" applyFont="1" applyFill="1" applyAlignment="1">
      <alignment wrapText="1"/>
    </xf>
    <xf numFmtId="0" fontId="6" fillId="0" borderId="0" xfId="1" applyFont="1" applyAlignment="1" applyProtection="1">
      <alignment horizontal="left" vertical="center"/>
      <protection locked="0"/>
    </xf>
    <xf numFmtId="0" fontId="2" fillId="2" borderId="0" xfId="1" applyFont="1" applyFill="1"/>
    <xf numFmtId="0" fontId="4" fillId="3" borderId="36" xfId="1" applyFont="1" applyFill="1" applyBorder="1" applyAlignment="1" applyProtection="1">
      <alignment horizontal="center"/>
      <protection locked="0"/>
    </xf>
    <xf numFmtId="0" fontId="4" fillId="3" borderId="2" xfId="1" applyFont="1" applyFill="1" applyBorder="1" applyAlignment="1" applyProtection="1">
      <alignment horizontal="center"/>
      <protection locked="0"/>
    </xf>
    <xf numFmtId="165" fontId="2" fillId="0" borderId="3" xfId="4" applyNumberFormat="1" applyFont="1" applyBorder="1" applyAlignment="1" applyProtection="1">
      <alignment horizontal="center"/>
      <protection locked="0"/>
    </xf>
    <xf numFmtId="165" fontId="2" fillId="0" borderId="54" xfId="4" applyNumberFormat="1" applyFont="1" applyBorder="1" applyAlignment="1" applyProtection="1">
      <alignment horizontal="center"/>
      <protection locked="0"/>
    </xf>
    <xf numFmtId="165" fontId="2" fillId="0" borderId="45" xfId="4" applyNumberFormat="1" applyFont="1" applyBorder="1" applyAlignment="1" applyProtection="1">
      <alignment horizontal="center"/>
      <protection locked="0"/>
    </xf>
    <xf numFmtId="165" fontId="2" fillId="0" borderId="18" xfId="4" applyNumberFormat="1" applyFont="1" applyFill="1" applyBorder="1" applyAlignment="1" applyProtection="1">
      <alignment horizontal="center"/>
      <protection locked="0"/>
    </xf>
    <xf numFmtId="165" fontId="2" fillId="0" borderId="30" xfId="4" applyNumberFormat="1" applyFont="1" applyBorder="1" applyAlignment="1" applyProtection="1">
      <alignment horizontal="center"/>
      <protection locked="0"/>
    </xf>
    <xf numFmtId="165" fontId="2" fillId="0" borderId="6" xfId="4" applyNumberFormat="1" applyFont="1" applyBorder="1" applyAlignment="1" applyProtection="1">
      <alignment horizontal="center"/>
      <protection locked="0"/>
    </xf>
    <xf numFmtId="165" fontId="2" fillId="0" borderId="58" xfId="4" applyNumberFormat="1" applyFont="1" applyBorder="1" applyAlignment="1" applyProtection="1">
      <alignment horizontal="center"/>
      <protection locked="0"/>
    </xf>
    <xf numFmtId="165" fontId="2" fillId="0" borderId="20" xfId="4" applyNumberFormat="1" applyFont="1" applyFill="1" applyBorder="1" applyAlignment="1" applyProtection="1">
      <alignment horizontal="center"/>
      <protection locked="0"/>
    </xf>
    <xf numFmtId="165" fontId="2" fillId="0" borderId="36" xfId="4" applyNumberFormat="1" applyFont="1" applyFill="1" applyBorder="1" applyAlignment="1" applyProtection="1">
      <alignment horizontal="center"/>
      <protection locked="0"/>
    </xf>
    <xf numFmtId="165" fontId="2" fillId="0" borderId="42" xfId="4" applyNumberFormat="1" applyFont="1" applyFill="1" applyBorder="1" applyAlignment="1" applyProtection="1">
      <alignment horizontal="center"/>
      <protection locked="0"/>
    </xf>
    <xf numFmtId="165" fontId="2" fillId="0" borderId="43" xfId="4" applyNumberFormat="1" applyFont="1" applyFill="1" applyBorder="1" applyAlignment="1" applyProtection="1">
      <alignment horizontal="center"/>
      <protection locked="0"/>
    </xf>
    <xf numFmtId="165" fontId="2" fillId="0" borderId="2" xfId="4" applyNumberFormat="1" applyFont="1" applyFill="1" applyBorder="1" applyAlignment="1" applyProtection="1">
      <alignment horizontal="center"/>
      <protection locked="0"/>
    </xf>
    <xf numFmtId="0" fontId="4" fillId="0" borderId="0" xfId="1" applyFont="1" applyAlignment="1" applyProtection="1">
      <alignment wrapText="1"/>
      <protection locked="0"/>
    </xf>
    <xf numFmtId="0" fontId="2" fillId="0" borderId="0" xfId="7" applyFont="1" applyProtection="1">
      <protection locked="0"/>
    </xf>
    <xf numFmtId="0" fontId="2" fillId="0" borderId="0" xfId="3" applyFont="1" applyProtection="1">
      <protection locked="0"/>
    </xf>
    <xf numFmtId="0" fontId="4" fillId="0" borderId="0" xfId="3" applyFont="1" applyProtection="1">
      <protection locked="0"/>
    </xf>
    <xf numFmtId="0" fontId="4" fillId="3" borderId="36" xfId="3" applyFont="1" applyFill="1" applyBorder="1" applyAlignment="1" applyProtection="1">
      <alignment horizontal="center"/>
      <protection locked="0"/>
    </xf>
    <xf numFmtId="0" fontId="4" fillId="3" borderId="42" xfId="3" applyFont="1" applyFill="1" applyBorder="1" applyAlignment="1" applyProtection="1">
      <alignment horizontal="center"/>
      <protection locked="0"/>
    </xf>
    <xf numFmtId="0" fontId="4" fillId="3" borderId="43" xfId="3" applyFont="1" applyFill="1" applyBorder="1" applyAlignment="1" applyProtection="1">
      <alignment horizontal="center"/>
      <protection locked="0"/>
    </xf>
    <xf numFmtId="0" fontId="4" fillId="3" borderId="3" xfId="3" applyFont="1" applyFill="1" applyBorder="1" applyAlignment="1" applyProtection="1">
      <alignment horizontal="left" vertical="center" wrapText="1"/>
      <protection locked="0"/>
    </xf>
    <xf numFmtId="0" fontId="4" fillId="3" borderId="42" xfId="3" applyFont="1" applyFill="1" applyBorder="1" applyAlignment="1" applyProtection="1">
      <alignment horizontal="center" vertical="center" wrapText="1"/>
      <protection locked="0"/>
    </xf>
    <xf numFmtId="0" fontId="4" fillId="3" borderId="45" xfId="3" applyFont="1" applyFill="1" applyBorder="1" applyAlignment="1" applyProtection="1">
      <alignment horizontal="center" vertical="center" wrapText="1"/>
      <protection locked="0"/>
    </xf>
    <xf numFmtId="0" fontId="2" fillId="0" borderId="3" xfId="3" applyFont="1" applyBorder="1" applyProtection="1">
      <protection locked="0"/>
    </xf>
    <xf numFmtId="3" fontId="2" fillId="0" borderId="54" xfId="9" applyNumberFormat="1" applyFont="1" applyBorder="1" applyAlignment="1" applyProtection="1">
      <alignment horizontal="center"/>
      <protection locked="0"/>
    </xf>
    <xf numFmtId="165" fontId="2" fillId="2" borderId="54" xfId="9" applyNumberFormat="1" applyFont="1" applyFill="1" applyBorder="1" applyAlignment="1" applyProtection="1">
      <alignment horizontal="center"/>
    </xf>
    <xf numFmtId="168" fontId="2" fillId="0" borderId="54" xfId="9" applyNumberFormat="1" applyFont="1" applyBorder="1" applyAlignment="1" applyProtection="1">
      <alignment horizontal="center"/>
      <protection locked="0"/>
    </xf>
    <xf numFmtId="165" fontId="2" fillId="0" borderId="45" xfId="9" applyNumberFormat="1" applyFont="1" applyBorder="1" applyAlignment="1" applyProtection="1">
      <alignment horizontal="center"/>
      <protection locked="0"/>
    </xf>
    <xf numFmtId="3" fontId="2" fillId="0" borderId="0" xfId="3" applyNumberFormat="1" applyFont="1" applyProtection="1">
      <protection locked="0"/>
    </xf>
    <xf numFmtId="0" fontId="2" fillId="0" borderId="46" xfId="3" applyFont="1" applyBorder="1" applyProtection="1">
      <protection locked="0"/>
    </xf>
    <xf numFmtId="3" fontId="2" fillId="0" borderId="6" xfId="9" applyNumberFormat="1" applyFont="1" applyBorder="1" applyAlignment="1" applyProtection="1">
      <alignment horizontal="center"/>
      <protection locked="0"/>
    </xf>
    <xf numFmtId="165" fontId="2" fillId="2" borderId="6" xfId="9" applyNumberFormat="1" applyFont="1" applyFill="1" applyBorder="1" applyAlignment="1" applyProtection="1">
      <alignment horizontal="center"/>
    </xf>
    <xf numFmtId="168" fontId="2" fillId="0" borderId="6" xfId="9" applyNumberFormat="1" applyFont="1" applyBorder="1" applyAlignment="1" applyProtection="1">
      <alignment horizontal="center"/>
      <protection locked="0"/>
    </xf>
    <xf numFmtId="165" fontId="2" fillId="0" borderId="58" xfId="9" applyNumberFormat="1" applyFont="1" applyBorder="1" applyAlignment="1" applyProtection="1">
      <alignment horizontal="center"/>
      <protection locked="0"/>
    </xf>
    <xf numFmtId="0" fontId="2" fillId="0" borderId="48" xfId="3" applyFont="1" applyBorder="1" applyProtection="1">
      <protection locked="0"/>
    </xf>
    <xf numFmtId="3" fontId="2" fillId="0" borderId="59" xfId="9" applyNumberFormat="1" applyFont="1" applyBorder="1" applyAlignment="1" applyProtection="1">
      <alignment horizontal="center"/>
      <protection locked="0"/>
    </xf>
    <xf numFmtId="165" fontId="2" fillId="2" borderId="59" xfId="9" applyNumberFormat="1" applyFont="1" applyFill="1" applyBorder="1" applyAlignment="1" applyProtection="1">
      <alignment horizontal="center"/>
    </xf>
    <xf numFmtId="168" fontId="2" fillId="0" borderId="59" xfId="9" applyNumberFormat="1" applyFont="1" applyBorder="1" applyAlignment="1" applyProtection="1">
      <alignment horizontal="center"/>
      <protection locked="0"/>
    </xf>
    <xf numFmtId="165" fontId="2" fillId="0" borderId="50" xfId="9" applyNumberFormat="1" applyFont="1" applyBorder="1" applyAlignment="1" applyProtection="1">
      <alignment horizontal="center"/>
      <protection locked="0"/>
    </xf>
    <xf numFmtId="0" fontId="4" fillId="2" borderId="36" xfId="3" applyFont="1" applyFill="1" applyBorder="1" applyProtection="1">
      <protection locked="0"/>
    </xf>
    <xf numFmtId="3" fontId="4" fillId="2" borderId="42" xfId="9" applyNumberFormat="1" applyFont="1" applyFill="1" applyBorder="1" applyAlignment="1" applyProtection="1">
      <alignment horizontal="center"/>
    </xf>
    <xf numFmtId="165" fontId="4" fillId="2" borderId="42" xfId="9" applyNumberFormat="1" applyFont="1" applyFill="1" applyBorder="1" applyAlignment="1" applyProtection="1">
      <alignment horizontal="center"/>
    </xf>
    <xf numFmtId="168" fontId="4" fillId="2" borderId="42" xfId="9" applyNumberFormat="1" applyFont="1" applyFill="1" applyBorder="1" applyAlignment="1" applyProtection="1">
      <alignment horizontal="center"/>
    </xf>
    <xf numFmtId="165" fontId="4" fillId="2" borderId="43" xfId="9" applyNumberFormat="1" applyFont="1" applyFill="1" applyBorder="1" applyAlignment="1" applyProtection="1">
      <alignment horizontal="center"/>
    </xf>
    <xf numFmtId="0" fontId="4" fillId="3" borderId="42" xfId="3" applyFont="1" applyFill="1" applyBorder="1" applyProtection="1">
      <protection locked="0"/>
    </xf>
    <xf numFmtId="0" fontId="2" fillId="0" borderId="3" xfId="3" applyFont="1" applyBorder="1" applyAlignment="1" applyProtection="1">
      <alignment horizontal="center"/>
      <protection locked="0"/>
    </xf>
    <xf numFmtId="0" fontId="2" fillId="0" borderId="54" xfId="3" applyFont="1" applyBorder="1" applyAlignment="1" applyProtection="1">
      <alignment wrapText="1"/>
      <protection locked="0"/>
    </xf>
    <xf numFmtId="0" fontId="2" fillId="0" borderId="30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wrapText="1"/>
      <protection locked="0"/>
    </xf>
    <xf numFmtId="0" fontId="2" fillId="0" borderId="36" xfId="3" applyFont="1" applyBorder="1" applyProtection="1">
      <protection locked="0"/>
    </xf>
    <xf numFmtId="0" fontId="2" fillId="0" borderId="42" xfId="3" applyFont="1" applyBorder="1" applyProtection="1">
      <protection locked="0"/>
    </xf>
    <xf numFmtId="0" fontId="2" fillId="0" borderId="0" xfId="3" quotePrefix="1" applyFont="1" applyProtection="1">
      <protection locked="0"/>
    </xf>
    <xf numFmtId="0" fontId="2" fillId="0" borderId="64" xfId="0" applyFont="1" applyBorder="1" applyProtection="1">
      <protection locked="0"/>
    </xf>
    <xf numFmtId="0" fontId="4" fillId="6" borderId="36" xfId="0" applyFont="1" applyFill="1" applyBorder="1" applyAlignment="1" applyProtection="1">
      <alignment horizontal="centerContinuous" vertical="center"/>
      <protection locked="0"/>
    </xf>
    <xf numFmtId="0" fontId="2" fillId="6" borderId="51" xfId="0" applyFont="1" applyFill="1" applyBorder="1" applyAlignment="1" applyProtection="1">
      <alignment horizontal="centerContinuous" vertical="center"/>
      <protection locked="0"/>
    </xf>
    <xf numFmtId="0" fontId="4" fillId="3" borderId="2" xfId="10" applyFont="1" applyFill="1" applyBorder="1" applyAlignment="1" applyProtection="1">
      <alignment horizontal="center" vertical="center" wrapText="1"/>
      <protection locked="0"/>
    </xf>
    <xf numFmtId="0" fontId="4" fillId="3" borderId="51" xfId="10" applyFont="1" applyFill="1" applyBorder="1" applyAlignment="1" applyProtection="1">
      <alignment horizontal="center" vertical="center" wrapText="1"/>
      <protection locked="0"/>
    </xf>
    <xf numFmtId="0" fontId="4" fillId="3" borderId="36" xfId="10" applyFont="1" applyFill="1" applyBorder="1" applyAlignment="1" applyProtection="1">
      <alignment horizontal="center" vertical="center" wrapText="1"/>
      <protection locked="0"/>
    </xf>
    <xf numFmtId="0" fontId="4" fillId="3" borderId="42" xfId="10" applyFont="1" applyFill="1" applyBorder="1" applyAlignment="1" applyProtection="1">
      <alignment horizontal="center" vertical="center" wrapText="1"/>
      <protection locked="0"/>
    </xf>
    <xf numFmtId="0" fontId="4" fillId="3" borderId="43" xfId="10" applyFont="1" applyFill="1" applyBorder="1" applyAlignment="1">
      <alignment horizontal="center" vertical="center" wrapText="1"/>
    </xf>
    <xf numFmtId="164" fontId="2" fillId="2" borderId="18" xfId="10" applyNumberFormat="1" applyFont="1" applyFill="1" applyBorder="1" applyAlignment="1">
      <alignment horizontal="center"/>
    </xf>
    <xf numFmtId="38" fontId="2" fillId="0" borderId="18" xfId="10" applyNumberFormat="1" applyFont="1" applyBorder="1" applyAlignment="1" applyProtection="1">
      <alignment horizontal="center"/>
      <protection locked="0"/>
    </xf>
    <xf numFmtId="6" fontId="2" fillId="0" borderId="3" xfId="6" applyNumberFormat="1" applyFont="1" applyBorder="1" applyAlignment="1" applyProtection="1">
      <alignment horizontal="center"/>
      <protection locked="0"/>
    </xf>
    <xf numFmtId="6" fontId="2" fillId="0" borderId="54" xfId="6" applyNumberFormat="1" applyFont="1" applyBorder="1" applyAlignment="1" applyProtection="1">
      <alignment horizontal="center"/>
      <protection locked="0"/>
    </xf>
    <xf numFmtId="6" fontId="2" fillId="2" borderId="54" xfId="6" applyNumberFormat="1" applyFont="1" applyFill="1" applyBorder="1" applyAlignment="1" applyProtection="1">
      <alignment horizontal="center"/>
    </xf>
    <xf numFmtId="164" fontId="2" fillId="2" borderId="20" xfId="10" applyNumberFormat="1" applyFont="1" applyFill="1" applyBorder="1" applyAlignment="1">
      <alignment horizontal="center"/>
    </xf>
    <xf numFmtId="38" fontId="2" fillId="0" borderId="20" xfId="10" applyNumberFormat="1" applyFont="1" applyBorder="1" applyAlignment="1" applyProtection="1">
      <alignment horizontal="center"/>
      <protection locked="0"/>
    </xf>
    <xf numFmtId="6" fontId="2" fillId="0" borderId="30" xfId="6" applyNumberFormat="1" applyFont="1" applyBorder="1" applyAlignment="1" applyProtection="1">
      <alignment horizontal="center"/>
      <protection locked="0"/>
    </xf>
    <xf numFmtId="6" fontId="2" fillId="0" borderId="6" xfId="6" applyNumberFormat="1" applyFont="1" applyBorder="1" applyAlignment="1" applyProtection="1">
      <alignment horizontal="center"/>
      <protection locked="0"/>
    </xf>
    <xf numFmtId="6" fontId="2" fillId="2" borderId="6" xfId="6" applyNumberFormat="1" applyFont="1" applyFill="1" applyBorder="1" applyAlignment="1" applyProtection="1">
      <alignment horizontal="center"/>
    </xf>
    <xf numFmtId="164" fontId="2" fillId="2" borderId="63" xfId="10" applyNumberFormat="1" applyFont="1" applyFill="1" applyBorder="1" applyAlignment="1">
      <alignment horizontal="center"/>
    </xf>
    <xf numFmtId="38" fontId="2" fillId="0" borderId="63" xfId="10" applyNumberFormat="1" applyFont="1" applyBorder="1" applyAlignment="1" applyProtection="1">
      <alignment horizontal="center"/>
      <protection locked="0"/>
    </xf>
    <xf numFmtId="6" fontId="2" fillId="0" borderId="48" xfId="6" applyNumberFormat="1" applyFont="1" applyBorder="1" applyAlignment="1" applyProtection="1">
      <alignment horizontal="center"/>
      <protection locked="0"/>
    </xf>
    <xf numFmtId="6" fontId="2" fillId="0" borderId="59" xfId="6" applyNumberFormat="1" applyFont="1" applyBorder="1" applyAlignment="1" applyProtection="1">
      <alignment horizontal="center"/>
      <protection locked="0"/>
    </xf>
    <xf numFmtId="6" fontId="2" fillId="2" borderId="49" xfId="6" applyNumberFormat="1" applyFont="1" applyFill="1" applyBorder="1" applyAlignment="1" applyProtection="1">
      <alignment horizontal="center"/>
    </xf>
    <xf numFmtId="0" fontId="2" fillId="0" borderId="0" xfId="10" applyFont="1" applyAlignment="1" applyProtection="1">
      <alignment horizontal="center"/>
      <protection locked="0"/>
    </xf>
    <xf numFmtId="169" fontId="2" fillId="0" borderId="0" xfId="6" applyNumberFormat="1" applyFont="1" applyFill="1" applyAlignment="1" applyProtection="1">
      <alignment horizontal="center"/>
      <protection locked="0"/>
    </xf>
    <xf numFmtId="169" fontId="2" fillId="0" borderId="66" xfId="6" applyNumberFormat="1" applyFont="1" applyFill="1" applyBorder="1" applyAlignment="1" applyProtection="1">
      <alignment horizontal="center"/>
      <protection locked="0"/>
    </xf>
    <xf numFmtId="0" fontId="2" fillId="0" borderId="66" xfId="0" applyFont="1" applyBorder="1" applyProtection="1">
      <protection locked="0"/>
    </xf>
    <xf numFmtId="17" fontId="2" fillId="2" borderId="2" xfId="10" quotePrefix="1" applyNumberFormat="1" applyFont="1" applyFill="1" applyBorder="1" applyAlignment="1">
      <alignment horizontal="center"/>
    </xf>
    <xf numFmtId="38" fontId="2" fillId="2" borderId="2" xfId="6" applyNumberFormat="1" applyFont="1" applyFill="1" applyBorder="1" applyAlignment="1" applyProtection="1">
      <alignment horizontal="center"/>
    </xf>
    <xf numFmtId="6" fontId="2" fillId="2" borderId="36" xfId="6" applyNumberFormat="1" applyFont="1" applyFill="1" applyBorder="1" applyAlignment="1" applyProtection="1">
      <alignment horizontal="center"/>
    </xf>
    <xf numFmtId="6" fontId="2" fillId="2" borderId="42" xfId="6" applyNumberFormat="1" applyFont="1" applyFill="1" applyBorder="1" applyAlignment="1" applyProtection="1">
      <alignment horizontal="center"/>
    </xf>
    <xf numFmtId="165" fontId="2" fillId="2" borderId="2" xfId="4" applyNumberFormat="1" applyFont="1" applyFill="1" applyBorder="1" applyAlignment="1" applyProtection="1">
      <alignment horizontal="center"/>
    </xf>
    <xf numFmtId="0" fontId="4" fillId="2" borderId="2" xfId="10" quotePrefix="1" applyFont="1" applyFill="1" applyBorder="1" applyAlignment="1">
      <alignment horizontal="center"/>
    </xf>
    <xf numFmtId="38" fontId="4" fillId="2" borderId="2" xfId="6" applyNumberFormat="1" applyFont="1" applyFill="1" applyBorder="1" applyAlignment="1" applyProtection="1">
      <alignment horizontal="center"/>
    </xf>
    <xf numFmtId="6" fontId="4" fillId="2" borderId="36" xfId="6" applyNumberFormat="1" applyFont="1" applyFill="1" applyBorder="1" applyAlignment="1" applyProtection="1">
      <alignment horizontal="center"/>
    </xf>
    <xf numFmtId="6" fontId="4" fillId="2" borderId="42" xfId="6" applyNumberFormat="1" applyFont="1" applyFill="1" applyBorder="1" applyAlignment="1" applyProtection="1">
      <alignment horizontal="center"/>
    </xf>
    <xf numFmtId="49" fontId="2" fillId="0" borderId="0" xfId="0" applyNumberFormat="1" applyFont="1" applyProtection="1">
      <protection locked="0"/>
    </xf>
    <xf numFmtId="49" fontId="2" fillId="0" borderId="0" xfId="2" quotePrefix="1" applyNumberFormat="1" applyFont="1" applyAlignment="1" applyProtection="1">
      <alignment horizontal="left" vertical="center"/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16" fillId="2" borderId="0" xfId="0" applyFont="1" applyFill="1"/>
    <xf numFmtId="0" fontId="11" fillId="0" borderId="0" xfId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left" vertical="center" wrapText="1" indent="1"/>
      <protection locked="0"/>
    </xf>
    <xf numFmtId="0" fontId="6" fillId="0" borderId="0" xfId="1" applyFont="1" applyAlignment="1" applyProtection="1">
      <alignment horizontal="left" vertical="center" indent="2"/>
      <protection locked="0"/>
    </xf>
    <xf numFmtId="0" fontId="2" fillId="0" borderId="0" xfId="1" applyFont="1" applyAlignment="1" applyProtection="1">
      <alignment horizontal="left" vertical="center" indent="4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1" quotePrefix="1" applyFont="1" applyAlignment="1" applyProtection="1">
      <alignment horizontal="left" vertical="center" indent="5"/>
      <protection locked="0"/>
    </xf>
    <xf numFmtId="0" fontId="2" fillId="0" borderId="0" xfId="0" applyFont="1" applyAlignment="1" applyProtection="1">
      <alignment vertical="center"/>
      <protection locked="0"/>
    </xf>
    <xf numFmtId="0" fontId="17" fillId="4" borderId="0" xfId="1" applyFont="1" applyFill="1"/>
    <xf numFmtId="0" fontId="18" fillId="0" borderId="0" xfId="1" applyFont="1"/>
    <xf numFmtId="0" fontId="2" fillId="0" borderId="12" xfId="1" applyFont="1" applyBorder="1" applyAlignment="1" applyProtection="1">
      <alignment vertical="center"/>
      <protection locked="0"/>
    </xf>
    <xf numFmtId="0" fontId="2" fillId="0" borderId="82" xfId="0" applyFont="1" applyBorder="1" applyAlignment="1" applyProtection="1">
      <alignment wrapText="1"/>
      <protection locked="0"/>
    </xf>
    <xf numFmtId="0" fontId="2" fillId="0" borderId="64" xfId="0" applyFont="1" applyBorder="1" applyAlignment="1" applyProtection="1">
      <alignment wrapText="1"/>
      <protection locked="0"/>
    </xf>
    <xf numFmtId="0" fontId="4" fillId="0" borderId="51" xfId="0" applyFont="1" applyBorder="1" applyAlignment="1" applyProtection="1">
      <alignment wrapText="1"/>
      <protection locked="0"/>
    </xf>
    <xf numFmtId="0" fontId="4" fillId="3" borderId="83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/>
    <xf numFmtId="0" fontId="11" fillId="0" borderId="0" xfId="1" applyFont="1" applyAlignment="1" applyProtection="1">
      <alignment horizontal="left" vertical="center" indent="5"/>
      <protection locked="0"/>
    </xf>
    <xf numFmtId="0" fontId="4" fillId="3" borderId="67" xfId="0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 indent="1"/>
      <protection locked="0"/>
    </xf>
    <xf numFmtId="0" fontId="2" fillId="0" borderId="0" xfId="1" applyFont="1" applyAlignment="1" applyProtection="1">
      <alignment horizontal="left"/>
      <protection locked="0"/>
    </xf>
    <xf numFmtId="165" fontId="2" fillId="2" borderId="3" xfId="4" applyNumberFormat="1" applyFont="1" applyFill="1" applyBorder="1" applyAlignment="1" applyProtection="1">
      <alignment horizontal="center"/>
    </xf>
    <xf numFmtId="165" fontId="2" fillId="2" borderId="54" xfId="4" applyNumberFormat="1" applyFont="1" applyFill="1" applyBorder="1" applyAlignment="1" applyProtection="1">
      <alignment horizontal="center"/>
    </xf>
    <xf numFmtId="165" fontId="2" fillId="2" borderId="45" xfId="4" applyNumberFormat="1" applyFont="1" applyFill="1" applyBorder="1" applyAlignment="1" applyProtection="1">
      <alignment horizontal="center"/>
    </xf>
    <xf numFmtId="165" fontId="2" fillId="2" borderId="30" xfId="4" applyNumberFormat="1" applyFont="1" applyFill="1" applyBorder="1" applyAlignment="1" applyProtection="1">
      <alignment horizontal="center"/>
    </xf>
    <xf numFmtId="165" fontId="2" fillId="2" borderId="6" xfId="4" applyNumberFormat="1" applyFont="1" applyFill="1" applyBorder="1" applyAlignment="1" applyProtection="1">
      <alignment horizontal="center"/>
    </xf>
    <xf numFmtId="165" fontId="2" fillId="2" borderId="58" xfId="4" applyNumberFormat="1" applyFont="1" applyFill="1" applyBorder="1" applyAlignment="1" applyProtection="1">
      <alignment horizontal="center"/>
    </xf>
    <xf numFmtId="165" fontId="2" fillId="2" borderId="36" xfId="4" applyNumberFormat="1" applyFont="1" applyFill="1" applyBorder="1" applyAlignment="1" applyProtection="1">
      <alignment horizontal="center"/>
    </xf>
    <xf numFmtId="165" fontId="2" fillId="2" borderId="42" xfId="4" applyNumberFormat="1" applyFont="1" applyFill="1" applyBorder="1" applyAlignment="1" applyProtection="1">
      <alignment horizontal="center"/>
    </xf>
    <xf numFmtId="165" fontId="2" fillId="2" borderId="43" xfId="4" applyNumberFormat="1" applyFont="1" applyFill="1" applyBorder="1" applyAlignment="1" applyProtection="1">
      <alignment horizontal="center"/>
    </xf>
    <xf numFmtId="0" fontId="2" fillId="0" borderId="86" xfId="1" applyFont="1" applyBorder="1" applyProtection="1">
      <protection locked="0"/>
    </xf>
    <xf numFmtId="0" fontId="2" fillId="0" borderId="87" xfId="1" applyFont="1" applyBorder="1" applyProtection="1">
      <protection locked="0"/>
    </xf>
    <xf numFmtId="0" fontId="2" fillId="0" borderId="88" xfId="1" applyFont="1" applyBorder="1" applyProtection="1">
      <protection locked="0"/>
    </xf>
    <xf numFmtId="0" fontId="2" fillId="0" borderId="89" xfId="1" applyFont="1" applyBorder="1" applyProtection="1">
      <protection locked="0"/>
    </xf>
    <xf numFmtId="16" fontId="4" fillId="3" borderId="86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86" xfId="1" quotePrefix="1" applyFont="1" applyFill="1" applyBorder="1" applyAlignment="1" applyProtection="1">
      <alignment horizontal="center" vertical="center" wrapText="1"/>
      <protection locked="0"/>
    </xf>
    <xf numFmtId="0" fontId="4" fillId="3" borderId="86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Protection="1">
      <protection locked="0"/>
    </xf>
    <xf numFmtId="0" fontId="4" fillId="0" borderId="1" xfId="1" applyFont="1" applyBorder="1" applyAlignment="1" applyProtection="1">
      <alignment vertical="top"/>
      <protection locked="0"/>
    </xf>
    <xf numFmtId="0" fontId="4" fillId="0" borderId="1" xfId="1" applyFont="1" applyBorder="1" applyAlignment="1" applyProtection="1">
      <alignment vertical="top" wrapText="1"/>
      <protection locked="0"/>
    </xf>
    <xf numFmtId="0" fontId="20" fillId="0" borderId="0" xfId="1" applyFont="1" applyAlignment="1" applyProtection="1">
      <alignment horizontal="center"/>
      <protection locked="0"/>
    </xf>
    <xf numFmtId="0" fontId="2" fillId="6" borderId="43" xfId="0" applyFont="1" applyFill="1" applyBorder="1" applyAlignment="1" applyProtection="1">
      <alignment horizontal="centerContinuous" vertical="center"/>
      <protection locked="0"/>
    </xf>
    <xf numFmtId="165" fontId="2" fillId="2" borderId="65" xfId="4" applyNumberFormat="1" applyFont="1" applyFill="1" applyBorder="1" applyAlignment="1" applyProtection="1">
      <alignment horizontal="center"/>
    </xf>
    <xf numFmtId="165" fontId="2" fillId="2" borderId="66" xfId="4" applyNumberFormat="1" applyFont="1" applyFill="1" applyBorder="1" applyAlignment="1" applyProtection="1">
      <alignment horizontal="center"/>
    </xf>
    <xf numFmtId="165" fontId="2" fillId="2" borderId="90" xfId="4" applyNumberFormat="1" applyFont="1" applyFill="1" applyBorder="1" applyAlignment="1" applyProtection="1">
      <alignment horizontal="center"/>
    </xf>
    <xf numFmtId="165" fontId="2" fillId="2" borderId="62" xfId="4" applyNumberFormat="1" applyFont="1" applyFill="1" applyBorder="1" applyAlignment="1" applyProtection="1">
      <alignment horizontal="center"/>
    </xf>
    <xf numFmtId="165" fontId="2" fillId="0" borderId="65" xfId="4" applyNumberFormat="1" applyFont="1" applyBorder="1" applyAlignment="1" applyProtection="1">
      <alignment horizontal="center"/>
      <protection locked="0"/>
    </xf>
    <xf numFmtId="165" fontId="2" fillId="0" borderId="66" xfId="4" applyNumberFormat="1" applyFont="1" applyBorder="1" applyAlignment="1" applyProtection="1">
      <alignment horizontal="center"/>
      <protection locked="0"/>
    </xf>
    <xf numFmtId="165" fontId="2" fillId="0" borderId="90" xfId="4" applyNumberFormat="1" applyFont="1" applyBorder="1" applyAlignment="1" applyProtection="1">
      <alignment horizontal="center"/>
      <protection locked="0"/>
    </xf>
    <xf numFmtId="165" fontId="2" fillId="0" borderId="62" xfId="4" applyNumberFormat="1" applyFont="1" applyFill="1" applyBorder="1" applyAlignment="1" applyProtection="1">
      <alignment horizontal="center"/>
      <protection locked="0"/>
    </xf>
    <xf numFmtId="0" fontId="21" fillId="0" borderId="0" xfId="1" applyFont="1"/>
    <xf numFmtId="8" fontId="13" fillId="2" borderId="2" xfId="0" applyNumberFormat="1" applyFont="1" applyFill="1" applyBorder="1" applyAlignment="1">
      <alignment horizontal="center" vertical="center" wrapText="1"/>
    </xf>
    <xf numFmtId="8" fontId="13" fillId="2" borderId="36" xfId="0" applyNumberFormat="1" applyFont="1" applyFill="1" applyBorder="1" applyAlignment="1">
      <alignment horizontal="center" vertical="center" wrapText="1"/>
    </xf>
    <xf numFmtId="165" fontId="4" fillId="2" borderId="43" xfId="4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2" fillId="0" borderId="77" xfId="0" applyFont="1" applyBorder="1" applyProtection="1">
      <protection locked="0"/>
    </xf>
    <xf numFmtId="0" fontId="4" fillId="8" borderId="68" xfId="0" applyFont="1" applyFill="1" applyBorder="1" applyProtection="1">
      <protection locked="0"/>
    </xf>
    <xf numFmtId="0" fontId="2" fillId="8" borderId="69" xfId="0" applyFont="1" applyFill="1" applyBorder="1" applyProtection="1">
      <protection locked="0"/>
    </xf>
    <xf numFmtId="0" fontId="4" fillId="8" borderId="69" xfId="0" applyFont="1" applyFill="1" applyBorder="1" applyAlignment="1" applyProtection="1">
      <alignment horizontal="center"/>
      <protection locked="0"/>
    </xf>
    <xf numFmtId="0" fontId="2" fillId="8" borderId="69" xfId="0" applyFont="1" applyFill="1" applyBorder="1" applyAlignment="1" applyProtection="1">
      <alignment wrapText="1"/>
      <protection locked="0"/>
    </xf>
    <xf numFmtId="0" fontId="4" fillId="8" borderId="69" xfId="0" applyFont="1" applyFill="1" applyBorder="1" applyProtection="1">
      <protection locked="0"/>
    </xf>
    <xf numFmtId="0" fontId="2" fillId="8" borderId="84" xfId="0" applyFont="1" applyFill="1" applyBorder="1" applyAlignment="1" applyProtection="1">
      <alignment wrapText="1"/>
      <protection locked="0"/>
    </xf>
    <xf numFmtId="0" fontId="4" fillId="9" borderId="68" xfId="0" applyFont="1" applyFill="1" applyBorder="1" applyAlignment="1" applyProtection="1">
      <alignment vertical="center"/>
      <protection locked="0"/>
    </xf>
    <xf numFmtId="0" fontId="2" fillId="9" borderId="69" xfId="0" applyFont="1" applyFill="1" applyBorder="1" applyAlignment="1" applyProtection="1">
      <alignment vertical="center"/>
      <protection locked="0"/>
    </xf>
    <xf numFmtId="0" fontId="4" fillId="9" borderId="69" xfId="0" applyFont="1" applyFill="1" applyBorder="1" applyAlignment="1" applyProtection="1">
      <alignment vertical="center"/>
      <protection locked="0"/>
    </xf>
    <xf numFmtId="0" fontId="2" fillId="9" borderId="69" xfId="0" applyFont="1" applyFill="1" applyBorder="1" applyAlignment="1" applyProtection="1">
      <alignment vertical="center" wrapText="1"/>
      <protection locked="0"/>
    </xf>
    <xf numFmtId="0" fontId="4" fillId="9" borderId="69" xfId="0" applyFont="1" applyFill="1" applyBorder="1" applyAlignment="1" applyProtection="1">
      <alignment horizontal="left" vertical="center"/>
      <protection locked="0"/>
    </xf>
    <xf numFmtId="0" fontId="2" fillId="9" borderId="84" xfId="0" applyFont="1" applyFill="1" applyBorder="1" applyAlignment="1" applyProtection="1">
      <alignment vertical="center" wrapText="1"/>
      <protection locked="0"/>
    </xf>
    <xf numFmtId="0" fontId="4" fillId="10" borderId="68" xfId="0" applyFont="1" applyFill="1" applyBorder="1" applyProtection="1">
      <protection locked="0"/>
    </xf>
    <xf numFmtId="0" fontId="4" fillId="10" borderId="69" xfId="0" applyFont="1" applyFill="1" applyBorder="1" applyAlignment="1" applyProtection="1">
      <alignment horizontal="right"/>
      <protection locked="0"/>
    </xf>
    <xf numFmtId="0" fontId="4" fillId="10" borderId="69" xfId="0" applyFont="1" applyFill="1" applyBorder="1" applyProtection="1">
      <protection locked="0"/>
    </xf>
    <xf numFmtId="0" fontId="4" fillId="10" borderId="69" xfId="0" applyFont="1" applyFill="1" applyBorder="1" applyAlignment="1" applyProtection="1">
      <alignment horizontal="left"/>
      <protection locked="0"/>
    </xf>
    <xf numFmtId="0" fontId="4" fillId="10" borderId="69" xfId="0" applyFont="1" applyFill="1" applyBorder="1" applyAlignment="1" applyProtection="1">
      <alignment wrapText="1"/>
      <protection locked="0"/>
    </xf>
    <xf numFmtId="0" fontId="4" fillId="10" borderId="70" xfId="0" applyFont="1" applyFill="1" applyBorder="1" applyAlignment="1" applyProtection="1">
      <alignment vertical="center"/>
      <protection locked="0"/>
    </xf>
    <xf numFmtId="0" fontId="4" fillId="10" borderId="71" xfId="0" applyFont="1" applyFill="1" applyBorder="1" applyAlignment="1" applyProtection="1">
      <alignment horizontal="center" vertical="center"/>
      <protection locked="0"/>
    </xf>
    <xf numFmtId="0" fontId="4" fillId="10" borderId="71" xfId="0" applyFont="1" applyFill="1" applyBorder="1" applyAlignment="1" applyProtection="1">
      <alignment vertical="center" wrapText="1"/>
      <protection locked="0"/>
    </xf>
    <xf numFmtId="0" fontId="4" fillId="10" borderId="68" xfId="0" applyFont="1" applyFill="1" applyBorder="1" applyAlignment="1" applyProtection="1">
      <alignment vertical="center"/>
      <protection locked="0"/>
    </xf>
    <xf numFmtId="0" fontId="4" fillId="10" borderId="69" xfId="0" applyFont="1" applyFill="1" applyBorder="1" applyAlignment="1" applyProtection="1">
      <alignment horizontal="right" vertical="center"/>
      <protection locked="0"/>
    </xf>
    <xf numFmtId="0" fontId="4" fillId="10" borderId="69" xfId="0" applyFont="1" applyFill="1" applyBorder="1" applyAlignment="1" applyProtection="1">
      <alignment vertical="center" wrapText="1"/>
      <protection locked="0"/>
    </xf>
    <xf numFmtId="0" fontId="4" fillId="10" borderId="84" xfId="0" applyFont="1" applyFill="1" applyBorder="1" applyAlignment="1" applyProtection="1">
      <alignment vertical="center" wrapText="1"/>
      <protection locked="0"/>
    </xf>
    <xf numFmtId="0" fontId="4" fillId="0" borderId="68" xfId="0" applyFont="1" applyBorder="1" applyAlignment="1" applyProtection="1">
      <alignment horizontal="centerContinuous" vertical="center"/>
      <protection locked="0"/>
    </xf>
    <xf numFmtId="0" fontId="4" fillId="0" borderId="69" xfId="0" applyFont="1" applyBorder="1" applyAlignment="1" applyProtection="1">
      <alignment horizontal="centerContinuous" vertical="center"/>
      <protection locked="0"/>
    </xf>
    <xf numFmtId="0" fontId="4" fillId="0" borderId="84" xfId="0" applyFont="1" applyBorder="1" applyAlignment="1" applyProtection="1">
      <alignment horizontal="centerContinuous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 shrinkToFit="1"/>
      <protection locked="0"/>
    </xf>
    <xf numFmtId="0" fontId="2" fillId="0" borderId="72" xfId="0" applyFont="1" applyBorder="1" applyAlignment="1" applyProtection="1">
      <alignment horizontal="center" vertical="center" wrapText="1" shrinkToFit="1"/>
      <protection locked="0"/>
    </xf>
    <xf numFmtId="0" fontId="2" fillId="0" borderId="25" xfId="0" applyFont="1" applyBorder="1" applyAlignment="1" applyProtection="1">
      <alignment horizontal="right"/>
      <protection locked="0"/>
    </xf>
    <xf numFmtId="0" fontId="2" fillId="0" borderId="75" xfId="0" applyFont="1" applyBorder="1" applyAlignment="1" applyProtection="1">
      <alignment horizontal="left" vertical="top" indent="1"/>
      <protection locked="0"/>
    </xf>
    <xf numFmtId="0" fontId="2" fillId="0" borderId="72" xfId="0" applyFont="1" applyBorder="1" applyAlignment="1" applyProtection="1">
      <alignment horizontal="left" vertical="top" indent="1"/>
      <protection locked="0"/>
    </xf>
    <xf numFmtId="0" fontId="2" fillId="7" borderId="76" xfId="0" applyFont="1" applyFill="1" applyBorder="1" applyAlignment="1" applyProtection="1">
      <alignment vertical="top"/>
      <protection locked="0"/>
    </xf>
    <xf numFmtId="0" fontId="2" fillId="7" borderId="4" xfId="0" applyFont="1" applyFill="1" applyBorder="1" applyAlignment="1" applyProtection="1">
      <alignment vertical="top"/>
      <protection locked="0"/>
    </xf>
    <xf numFmtId="0" fontId="2" fillId="7" borderId="4" xfId="0" applyFont="1" applyFill="1" applyBorder="1" applyAlignment="1" applyProtection="1">
      <alignment vertical="top" wrapText="1"/>
      <protection locked="0"/>
    </xf>
    <xf numFmtId="0" fontId="2" fillId="7" borderId="19" xfId="0" applyFont="1" applyFill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horizontal="right"/>
      <protection locked="0"/>
    </xf>
    <xf numFmtId="0" fontId="2" fillId="0" borderId="65" xfId="0" applyFont="1" applyBorder="1" applyAlignment="1" applyProtection="1">
      <alignment vertical="top"/>
      <protection locked="0"/>
    </xf>
    <xf numFmtId="0" fontId="2" fillId="0" borderId="77" xfId="0" applyFont="1" applyBorder="1" applyAlignment="1" applyProtection="1">
      <alignment horizontal="left" vertical="top" wrapText="1" indent="1"/>
      <protection locked="0"/>
    </xf>
    <xf numFmtId="0" fontId="2" fillId="0" borderId="78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77" xfId="0" applyFont="1" applyBorder="1" applyAlignment="1" applyProtection="1">
      <alignment vertical="top" wrapText="1"/>
      <protection locked="0"/>
    </xf>
    <xf numFmtId="0" fontId="2" fillId="7" borderId="11" xfId="0" applyFont="1" applyFill="1" applyBorder="1" applyAlignment="1" applyProtection="1">
      <alignment horizontal="right"/>
      <protection locked="0"/>
    </xf>
    <xf numFmtId="0" fontId="2" fillId="7" borderId="65" xfId="0" applyFont="1" applyFill="1" applyBorder="1" applyAlignment="1" applyProtection="1">
      <alignment vertical="top"/>
      <protection locked="0"/>
    </xf>
    <xf numFmtId="0" fontId="2" fillId="7" borderId="79" xfId="0" applyFont="1" applyFill="1" applyBorder="1" applyAlignment="1" applyProtection="1">
      <alignment horizontal="left" vertical="top" indent="1"/>
      <protection locked="0"/>
    </xf>
    <xf numFmtId="0" fontId="2" fillId="7" borderId="80" xfId="0" applyFont="1" applyFill="1" applyBorder="1" applyAlignment="1" applyProtection="1">
      <alignment vertical="top"/>
      <protection locked="0"/>
    </xf>
    <xf numFmtId="0" fontId="2" fillId="7" borderId="64" xfId="0" applyFont="1" applyFill="1" applyBorder="1" applyAlignment="1" applyProtection="1">
      <alignment vertical="top"/>
      <protection locked="0"/>
    </xf>
    <xf numFmtId="0" fontId="2" fillId="7" borderId="64" xfId="0" applyFont="1" applyFill="1" applyBorder="1" applyAlignment="1" applyProtection="1">
      <alignment vertical="top" wrapText="1"/>
      <protection locked="0"/>
    </xf>
    <xf numFmtId="0" fontId="2" fillId="7" borderId="79" xfId="0" applyFont="1" applyFill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left" vertical="top" indent="1"/>
      <protection locked="0"/>
    </xf>
    <xf numFmtId="0" fontId="2" fillId="0" borderId="19" xfId="0" applyFont="1" applyBorder="1" applyAlignment="1" applyProtection="1">
      <alignment vertical="top"/>
      <protection locked="0"/>
    </xf>
    <xf numFmtId="0" fontId="2" fillId="7" borderId="78" xfId="0" applyFont="1" applyFill="1" applyBorder="1" applyAlignment="1" applyProtection="1">
      <alignment vertical="top"/>
      <protection locked="0"/>
    </xf>
    <xf numFmtId="0" fontId="2" fillId="7" borderId="0" xfId="0" applyFont="1" applyFill="1" applyAlignment="1" applyProtection="1">
      <alignment vertical="top"/>
      <protection locked="0"/>
    </xf>
    <xf numFmtId="0" fontId="2" fillId="7" borderId="77" xfId="0" applyFont="1" applyFill="1" applyBorder="1" applyAlignment="1" applyProtection="1">
      <alignment vertical="top" wrapText="1"/>
      <protection locked="0"/>
    </xf>
    <xf numFmtId="0" fontId="2" fillId="7" borderId="48" xfId="0" applyFont="1" applyFill="1" applyBorder="1" applyAlignment="1" applyProtection="1">
      <alignment vertical="top"/>
      <protection locked="0"/>
    </xf>
    <xf numFmtId="0" fontId="2" fillId="7" borderId="79" xfId="0" applyFont="1" applyFill="1" applyBorder="1" applyAlignment="1" applyProtection="1">
      <alignment vertical="top"/>
      <protection locked="0"/>
    </xf>
    <xf numFmtId="0" fontId="2" fillId="7" borderId="78" xfId="0" applyFont="1" applyFill="1" applyBorder="1" applyAlignment="1" applyProtection="1">
      <alignment horizontal="center" vertical="top"/>
      <protection locked="0"/>
    </xf>
    <xf numFmtId="0" fontId="2" fillId="7" borderId="0" xfId="0" applyFont="1" applyFill="1" applyAlignment="1" applyProtection="1">
      <alignment horizontal="center" vertical="top"/>
      <protection locked="0"/>
    </xf>
    <xf numFmtId="0" fontId="2" fillId="7" borderId="0" xfId="0" applyFont="1" applyFill="1" applyAlignment="1" applyProtection="1">
      <alignment horizontal="center" vertical="top" wrapText="1"/>
      <protection locked="0"/>
    </xf>
    <xf numFmtId="0" fontId="2" fillId="7" borderId="77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19" xfId="0" applyFont="1" applyBorder="1" applyAlignment="1" applyProtection="1">
      <alignment horizontal="left" vertical="top" indent="1"/>
      <protection locked="0"/>
    </xf>
    <xf numFmtId="0" fontId="2" fillId="0" borderId="81" xfId="0" applyFont="1" applyBorder="1" applyAlignment="1" applyProtection="1">
      <alignment horizontal="center" vertical="top"/>
      <protection locked="0"/>
    </xf>
    <xf numFmtId="0" fontId="2" fillId="0" borderId="51" xfId="0" applyFont="1" applyBorder="1" applyAlignment="1" applyProtection="1">
      <alignment horizontal="center" vertical="top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2" fillId="0" borderId="85" xfId="0" applyFont="1" applyBorder="1" applyAlignment="1" applyProtection="1">
      <alignment horizontal="center" vertical="top" wrapText="1"/>
      <protection locked="0"/>
    </xf>
    <xf numFmtId="0" fontId="2" fillId="7" borderId="12" xfId="0" applyFont="1" applyFill="1" applyBorder="1" applyAlignment="1" applyProtection="1">
      <alignment horizontal="right"/>
      <protection locked="0"/>
    </xf>
    <xf numFmtId="0" fontId="2" fillId="7" borderId="76" xfId="0" applyFont="1" applyFill="1" applyBorder="1" applyAlignment="1" applyProtection="1">
      <alignment horizontal="center" vertical="top"/>
      <protection locked="0"/>
    </xf>
    <xf numFmtId="0" fontId="2" fillId="7" borderId="4" xfId="0" applyFont="1" applyFill="1" applyBorder="1" applyAlignment="1" applyProtection="1">
      <alignment horizontal="center" vertical="top"/>
      <protection locked="0"/>
    </xf>
    <xf numFmtId="0" fontId="2" fillId="7" borderId="4" xfId="0" applyFont="1" applyFill="1" applyBorder="1" applyAlignment="1" applyProtection="1">
      <alignment horizontal="center" vertical="top" wrapText="1"/>
      <protection locked="0"/>
    </xf>
    <xf numFmtId="0" fontId="2" fillId="7" borderId="19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Protection="1">
      <protection locked="0"/>
    </xf>
    <xf numFmtId="0" fontId="2" fillId="7" borderId="14" xfId="0" applyFont="1" applyFill="1" applyBorder="1" applyAlignment="1" applyProtection="1">
      <alignment horizontal="right"/>
      <protection locked="0"/>
    </xf>
    <xf numFmtId="0" fontId="2" fillId="7" borderId="41" xfId="0" applyFont="1" applyFill="1" applyBorder="1" applyAlignment="1" applyProtection="1">
      <alignment vertical="top"/>
      <protection locked="0"/>
    </xf>
    <xf numFmtId="0" fontId="2" fillId="7" borderId="24" xfId="0" applyFont="1" applyFill="1" applyBorder="1" applyAlignment="1" applyProtection="1">
      <alignment vertical="top"/>
      <protection locked="0"/>
    </xf>
    <xf numFmtId="0" fontId="2" fillId="7" borderId="73" xfId="0" applyFont="1" applyFill="1" applyBorder="1" applyAlignment="1" applyProtection="1">
      <alignment horizontal="center" vertical="top"/>
      <protection locked="0"/>
    </xf>
    <xf numFmtId="0" fontId="2" fillId="7" borderId="74" xfId="0" applyFont="1" applyFill="1" applyBorder="1" applyAlignment="1" applyProtection="1">
      <alignment horizontal="center" vertical="top"/>
      <protection locked="0"/>
    </xf>
    <xf numFmtId="0" fontId="2" fillId="7" borderId="74" xfId="0" applyFont="1" applyFill="1" applyBorder="1" applyAlignment="1" applyProtection="1">
      <alignment horizontal="center" vertical="top" wrapText="1"/>
      <protection locked="0"/>
    </xf>
    <xf numFmtId="0" fontId="2" fillId="7" borderId="24" xfId="0" applyFont="1" applyFill="1" applyBorder="1" applyAlignment="1" applyProtection="1">
      <alignment horizontal="center" vertical="top" wrapText="1"/>
      <protection locked="0"/>
    </xf>
    <xf numFmtId="0" fontId="2" fillId="0" borderId="71" xfId="0" applyFont="1" applyBorder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170" fontId="2" fillId="11" borderId="0" xfId="0" applyNumberFormat="1" applyFont="1" applyFill="1" applyAlignment="1">
      <alignment horizontal="center" vertical="top"/>
    </xf>
    <xf numFmtId="170" fontId="2" fillId="11" borderId="77" xfId="0" applyNumberFormat="1" applyFont="1" applyFill="1" applyBorder="1" applyAlignment="1">
      <alignment horizontal="center" vertical="top"/>
    </xf>
    <xf numFmtId="170" fontId="2" fillId="11" borderId="0" xfId="0" applyNumberFormat="1" applyFont="1" applyFill="1" applyAlignment="1">
      <alignment horizontal="center" vertical="top" wrapText="1"/>
    </xf>
    <xf numFmtId="170" fontId="2" fillId="11" borderId="77" xfId="0" applyNumberFormat="1" applyFont="1" applyFill="1" applyBorder="1" applyAlignment="1">
      <alignment horizontal="center" vertical="top" wrapText="1"/>
    </xf>
    <xf numFmtId="165" fontId="2" fillId="11" borderId="76" xfId="0" applyNumberFormat="1" applyFont="1" applyFill="1" applyBorder="1" applyAlignment="1">
      <alignment horizontal="center"/>
    </xf>
    <xf numFmtId="165" fontId="2" fillId="11" borderId="4" xfId="0" applyNumberFormat="1" applyFont="1" applyFill="1" applyBorder="1" applyAlignment="1">
      <alignment horizontal="center"/>
    </xf>
    <xf numFmtId="165" fontId="2" fillId="11" borderId="19" xfId="0" applyNumberFormat="1" applyFont="1" applyFill="1" applyBorder="1" applyAlignment="1">
      <alignment horizontal="center"/>
    </xf>
  </cellXfs>
  <cellStyles count="11">
    <cellStyle name="Comma" xfId="6" builtinId="3"/>
    <cellStyle name="Currency 2" xfId="8" xr:uid="{E08D2D32-9FD6-4BD5-8CED-184391D82793}"/>
    <cellStyle name="Hyperlink" xfId="5" builtinId="8"/>
    <cellStyle name="Normal" xfId="0" builtinId="0"/>
    <cellStyle name="Normal 2" xfId="1" xr:uid="{B1EAD811-F629-488B-8EDC-894C8CDD3305}"/>
    <cellStyle name="Normal 2 2" xfId="7" xr:uid="{4CCAC85B-6897-4F9F-A2E1-AC1771A1BD03}"/>
    <cellStyle name="Normal 2 3" xfId="10" xr:uid="{F10B7C1C-AEDE-4107-A2C7-A2497B97C8CB}"/>
    <cellStyle name="Normal 3" xfId="3" xr:uid="{EEA69492-3CA3-46A8-8E45-5807F2659C32}"/>
    <cellStyle name="Normal_cover 10'01" xfId="2" xr:uid="{B21C82C9-1F52-4736-9195-065FD1152170}"/>
    <cellStyle name="Percent 2" xfId="4" xr:uid="{221A91DF-D611-44AA-9FD8-75A9491BB7D0}"/>
    <cellStyle name="Percent 3" xfId="9" xr:uid="{0EC579C9-D160-43C1-921F-ACC722B17111}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0.emf"/><Relationship Id="rId3" Type="http://schemas.openxmlformats.org/officeDocument/2006/relationships/image" Target="../media/image15.emf"/><Relationship Id="rId7" Type="http://schemas.openxmlformats.org/officeDocument/2006/relationships/image" Target="../media/image19.emf"/><Relationship Id="rId12" Type="http://schemas.openxmlformats.org/officeDocument/2006/relationships/image" Target="../media/image24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6" Type="http://schemas.openxmlformats.org/officeDocument/2006/relationships/image" Target="../media/image18.emf"/><Relationship Id="rId11" Type="http://schemas.openxmlformats.org/officeDocument/2006/relationships/image" Target="../media/image23.emf"/><Relationship Id="rId5" Type="http://schemas.openxmlformats.org/officeDocument/2006/relationships/image" Target="../media/image17.emf"/><Relationship Id="rId10" Type="http://schemas.openxmlformats.org/officeDocument/2006/relationships/image" Target="../media/image22.emf"/><Relationship Id="rId4" Type="http://schemas.openxmlformats.org/officeDocument/2006/relationships/image" Target="../media/image16.emf"/><Relationship Id="rId9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32.emf"/><Relationship Id="rId3" Type="http://schemas.openxmlformats.org/officeDocument/2006/relationships/image" Target="../media/image27.emf"/><Relationship Id="rId7" Type="http://schemas.openxmlformats.org/officeDocument/2006/relationships/image" Target="../media/image31.emf"/><Relationship Id="rId12" Type="http://schemas.openxmlformats.org/officeDocument/2006/relationships/image" Target="../media/image36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Relationship Id="rId6" Type="http://schemas.openxmlformats.org/officeDocument/2006/relationships/image" Target="../media/image30.emf"/><Relationship Id="rId11" Type="http://schemas.openxmlformats.org/officeDocument/2006/relationships/image" Target="../media/image35.emf"/><Relationship Id="rId5" Type="http://schemas.openxmlformats.org/officeDocument/2006/relationships/image" Target="../media/image29.emf"/><Relationship Id="rId10" Type="http://schemas.openxmlformats.org/officeDocument/2006/relationships/image" Target="../media/image34.emf"/><Relationship Id="rId4" Type="http://schemas.openxmlformats.org/officeDocument/2006/relationships/image" Target="../media/image28.emf"/><Relationship Id="rId9" Type="http://schemas.openxmlformats.org/officeDocument/2006/relationships/image" Target="../media/image3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20201</xdr:colOff>
      <xdr:row>85</xdr:row>
      <xdr:rowOff>44824</xdr:rowOff>
    </xdr:from>
    <xdr:to>
      <xdr:col>3</xdr:col>
      <xdr:colOff>1480280</xdr:colOff>
      <xdr:row>97</xdr:row>
      <xdr:rowOff>74316</xdr:rowOff>
    </xdr:to>
    <xdr:sp macro="" textlink="" fLocksText="0">
      <xdr:nvSpPr>
        <xdr:cNvPr id="17" name="TextBox 16" descr="Comments text box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45172" y="17279471"/>
          <a:ext cx="9349020" cy="23154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78385</xdr:colOff>
      <xdr:row>25</xdr:row>
      <xdr:rowOff>61390</xdr:rowOff>
    </xdr:from>
    <xdr:to>
      <xdr:col>2</xdr:col>
      <xdr:colOff>1257580</xdr:colOff>
      <xdr:row>26</xdr:row>
      <xdr:rowOff>147610</xdr:rowOff>
    </xdr:to>
    <xdr:grpSp>
      <xdr:nvGrpSpPr>
        <xdr:cNvPr id="2" name="Group 1" descr="HMO Check box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689856" y="4943345"/>
          <a:ext cx="1179195" cy="278625"/>
          <a:chOff x="8032742" y="8388364"/>
          <a:chExt cx="1174752" cy="184154"/>
        </a:xfrm>
      </xdr:grpSpPr>
      <xdr:sp macro="" textlink="">
        <xdr:nvSpPr>
          <xdr:cNvPr id="3" name="CheckBox1" descr="Yes check box" hidden="1">
            <a:extLst>
              <a:ext uri="{63B3BB69-23CF-44E3-9099-C40C66FF867C}">
                <a14:compatExt xmlns:a14="http://schemas.microsoft.com/office/drawing/2010/main" spid="_x0000_s2049"/>
              </a:ex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 bwMode="auto">
          <a:xfrm>
            <a:off x="8032742" y="8388364"/>
            <a:ext cx="723896" cy="17779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CheckBox2" descr="No check box" hidden="1">
            <a:extLst>
              <a:ext uri="{63B3BB69-23CF-44E3-9099-C40C66FF867C}">
                <a14:compatExt xmlns:a14="http://schemas.microsoft.com/office/drawing/2010/main" spid="_x0000_s2050"/>
              </a:ex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>
            <a:off x="8762995" y="8388369"/>
            <a:ext cx="444499" cy="18414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262087</xdr:colOff>
          <xdr:row>27</xdr:row>
          <xdr:rowOff>16755</xdr:rowOff>
        </xdr:from>
        <xdr:to>
          <xdr:col>2</xdr:col>
          <xdr:colOff>1439384</xdr:colOff>
          <xdr:row>27</xdr:row>
          <xdr:rowOff>210928</xdr:rowOff>
        </xdr:to>
        <xdr:grpSp>
          <xdr:nvGrpSpPr>
            <xdr:cNvPr id="5" name="Group 4" descr="Other Check boxes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6871653" y="5388183"/>
              <a:ext cx="1177297" cy="186553"/>
              <a:chOff x="8032803" y="8388347"/>
              <a:chExt cx="1174731" cy="184187"/>
            </a:xfrm>
          </xdr:grpSpPr>
          <xdr:sp macro="" textlink="">
            <xdr:nvSpPr>
              <xdr:cNvPr id="4097" name="CheckBox1" descr="Yes check box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100000}"/>
                  </a:ext>
                </a:extLst>
              </xdr:cNvPr>
              <xdr:cNvSpPr/>
            </xdr:nvSpPr>
            <xdr:spPr bwMode="auto">
              <a:xfrm>
                <a:off x="8032803" y="8388347"/>
                <a:ext cx="723897" cy="17780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098" name="CheckBox2" descr="No check box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2100000}"/>
                  </a:ext>
                </a:extLst>
              </xdr:cNvPr>
              <xdr:cNvSpPr/>
            </xdr:nvSpPr>
            <xdr:spPr bwMode="auto">
              <a:xfrm>
                <a:off x="8763037" y="8388384"/>
                <a:ext cx="444497" cy="1841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270240</xdr:colOff>
          <xdr:row>28</xdr:row>
          <xdr:rowOff>22409</xdr:rowOff>
        </xdr:from>
        <xdr:to>
          <xdr:col>2</xdr:col>
          <xdr:colOff>1443082</xdr:colOff>
          <xdr:row>29</xdr:row>
          <xdr:rowOff>3995</xdr:rowOff>
        </xdr:to>
        <xdr:grpSp>
          <xdr:nvGrpSpPr>
            <xdr:cNvPr id="6" name="Group 1" descr="HMO Check boxes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1711" y="5677570"/>
              <a:ext cx="1170937" cy="278654"/>
              <a:chOff x="8032733" y="8388364"/>
              <a:chExt cx="1174828" cy="184143"/>
            </a:xfrm>
          </xdr:grpSpPr>
          <xdr:sp macro="" textlink="">
            <xdr:nvSpPr>
              <xdr:cNvPr id="4099" name="CheckBox3" descr="Yes check box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8032733" y="8388367"/>
                <a:ext cx="723905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0" name="CheckBox4" descr="No check box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100-000004100000}"/>
                  </a:ext>
                </a:extLst>
              </xdr:cNvPr>
              <xdr:cNvSpPr/>
            </xdr:nvSpPr>
            <xdr:spPr bwMode="auto">
              <a:xfrm>
                <a:off x="8763066" y="8388364"/>
                <a:ext cx="444495" cy="18414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270240</xdr:colOff>
          <xdr:row>29</xdr:row>
          <xdr:rowOff>22398</xdr:rowOff>
        </xdr:from>
        <xdr:to>
          <xdr:col>2</xdr:col>
          <xdr:colOff>1443082</xdr:colOff>
          <xdr:row>30</xdr:row>
          <xdr:rowOff>3994</xdr:rowOff>
        </xdr:to>
        <xdr:grpSp>
          <xdr:nvGrpSpPr>
            <xdr:cNvPr id="7" name="Group 1" descr="HMO Check boxes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1711" y="5968912"/>
              <a:ext cx="1170937" cy="278663"/>
              <a:chOff x="8032733" y="8388404"/>
              <a:chExt cx="1174828" cy="184200"/>
            </a:xfrm>
          </xdr:grpSpPr>
          <xdr:sp macro="" textlink="">
            <xdr:nvSpPr>
              <xdr:cNvPr id="4101" name="CheckBox5" descr="Yes check box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100-000005100000}"/>
                  </a:ext>
                </a:extLst>
              </xdr:cNvPr>
              <xdr:cNvSpPr/>
            </xdr:nvSpPr>
            <xdr:spPr bwMode="auto">
              <a:xfrm>
                <a:off x="8032733" y="8388404"/>
                <a:ext cx="723905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2" name="CheckBox6" descr="No check box" hidden="1">
                <a:extLst>
                  <a:ext uri="{63B3BB69-23CF-44E3-9099-C40C66FF867C}">
                    <a14:compatExt spid="_x0000_s4102"/>
                  </a:ext>
                  <a:ext uri="{FF2B5EF4-FFF2-40B4-BE49-F238E27FC236}">
                    <a16:creationId xmlns:a16="http://schemas.microsoft.com/office/drawing/2014/main" id="{00000000-0008-0000-0100-000006100000}"/>
                  </a:ext>
                </a:extLst>
              </xdr:cNvPr>
              <xdr:cNvSpPr/>
            </xdr:nvSpPr>
            <xdr:spPr bwMode="auto">
              <a:xfrm>
                <a:off x="8763066" y="8388457"/>
                <a:ext cx="444495" cy="18414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270240</xdr:colOff>
          <xdr:row>30</xdr:row>
          <xdr:rowOff>22413</xdr:rowOff>
        </xdr:from>
        <xdr:to>
          <xdr:col>2</xdr:col>
          <xdr:colOff>1443082</xdr:colOff>
          <xdr:row>31</xdr:row>
          <xdr:rowOff>4002</xdr:rowOff>
        </xdr:to>
        <xdr:grpSp>
          <xdr:nvGrpSpPr>
            <xdr:cNvPr id="8" name="Group 1" descr="HMO Check boxes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1711" y="6260279"/>
              <a:ext cx="1170937" cy="278657"/>
              <a:chOff x="8032733" y="8388176"/>
              <a:chExt cx="1174828" cy="184147"/>
            </a:xfrm>
          </xdr:grpSpPr>
          <xdr:sp macro="" textlink="">
            <xdr:nvSpPr>
              <xdr:cNvPr id="4103" name="CheckBox7" descr="Yes check box" hidden="1">
                <a:extLst>
                  <a:ext uri="{63B3BB69-23CF-44E3-9099-C40C66FF867C}">
                    <a14:compatExt spid="_x0000_s4103"/>
                  </a:ext>
                  <a:ext uri="{FF2B5EF4-FFF2-40B4-BE49-F238E27FC236}">
                    <a16:creationId xmlns:a16="http://schemas.microsoft.com/office/drawing/2014/main" id="{00000000-0008-0000-0100-000007100000}"/>
                  </a:ext>
                </a:extLst>
              </xdr:cNvPr>
              <xdr:cNvSpPr/>
            </xdr:nvSpPr>
            <xdr:spPr bwMode="auto">
              <a:xfrm>
                <a:off x="8032733" y="8388366"/>
                <a:ext cx="723905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4" name="CheckBox8" descr="No check box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100-000008100000}"/>
                  </a:ext>
                </a:extLst>
              </xdr:cNvPr>
              <xdr:cNvSpPr/>
            </xdr:nvSpPr>
            <xdr:spPr bwMode="auto">
              <a:xfrm>
                <a:off x="8763066" y="8388176"/>
                <a:ext cx="444495" cy="18414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270240</xdr:colOff>
          <xdr:row>31</xdr:row>
          <xdr:rowOff>22409</xdr:rowOff>
        </xdr:from>
        <xdr:to>
          <xdr:col>2</xdr:col>
          <xdr:colOff>1443082</xdr:colOff>
          <xdr:row>32</xdr:row>
          <xdr:rowOff>3995</xdr:rowOff>
        </xdr:to>
        <xdr:grpSp>
          <xdr:nvGrpSpPr>
            <xdr:cNvPr id="9" name="Group 1" descr="HMO Check boxes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1711" y="6551628"/>
              <a:ext cx="1170937" cy="278654"/>
              <a:chOff x="8032733" y="8388364"/>
              <a:chExt cx="1174828" cy="184143"/>
            </a:xfrm>
          </xdr:grpSpPr>
          <xdr:sp macro="" textlink="">
            <xdr:nvSpPr>
              <xdr:cNvPr id="4105" name="CheckBox9" descr="Yes check box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100-000009100000}"/>
                  </a:ext>
                </a:extLst>
              </xdr:cNvPr>
              <xdr:cNvSpPr/>
            </xdr:nvSpPr>
            <xdr:spPr bwMode="auto">
              <a:xfrm>
                <a:off x="8032733" y="8388367"/>
                <a:ext cx="723905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6" name="CheckBox10" descr="No check box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id="{00000000-0008-0000-0100-00000A100000}"/>
                  </a:ext>
                </a:extLst>
              </xdr:cNvPr>
              <xdr:cNvSpPr/>
            </xdr:nvSpPr>
            <xdr:spPr bwMode="auto">
              <a:xfrm>
                <a:off x="8763066" y="8388364"/>
                <a:ext cx="444495" cy="18414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270240</xdr:colOff>
          <xdr:row>26</xdr:row>
          <xdr:rowOff>22404</xdr:rowOff>
        </xdr:from>
        <xdr:to>
          <xdr:col>2</xdr:col>
          <xdr:colOff>1443077</xdr:colOff>
          <xdr:row>27</xdr:row>
          <xdr:rowOff>3989</xdr:rowOff>
        </xdr:to>
        <xdr:grpSp>
          <xdr:nvGrpSpPr>
            <xdr:cNvPr id="13" name="Group 1" descr="HMO Check boxes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881711" y="5094859"/>
              <a:ext cx="1170932" cy="278653"/>
              <a:chOff x="8032797" y="8388276"/>
              <a:chExt cx="1174774" cy="184300"/>
            </a:xfrm>
          </xdr:grpSpPr>
          <xdr:sp macro="" textlink="">
            <xdr:nvSpPr>
              <xdr:cNvPr id="4107" name="CheckBox11" descr="Yes check box" hidden="1">
                <a:extLst>
                  <a:ext uri="{63B3BB69-23CF-44E3-9099-C40C66FF867C}">
                    <a14:compatExt spid="_x0000_s4107"/>
                  </a:ext>
                  <a:ext uri="{FF2B5EF4-FFF2-40B4-BE49-F238E27FC236}">
                    <a16:creationId xmlns:a16="http://schemas.microsoft.com/office/drawing/2014/main" id="{00000000-0008-0000-0100-00000B100000}"/>
                  </a:ext>
                </a:extLst>
              </xdr:cNvPr>
              <xdr:cNvSpPr/>
            </xdr:nvSpPr>
            <xdr:spPr bwMode="auto">
              <a:xfrm>
                <a:off x="8032797" y="8388276"/>
                <a:ext cx="723902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8" name="CheckBox12" descr="No check box" hidden="1">
                <a:extLst>
                  <a:ext uri="{63B3BB69-23CF-44E3-9099-C40C66FF867C}">
                    <a14:compatExt spid="_x0000_s4108"/>
                  </a:ext>
                  <a:ext uri="{FF2B5EF4-FFF2-40B4-BE49-F238E27FC236}">
                    <a16:creationId xmlns:a16="http://schemas.microsoft.com/office/drawing/2014/main" id="{00000000-0008-0000-0100-00000C100000}"/>
                  </a:ext>
                </a:extLst>
              </xdr:cNvPr>
              <xdr:cNvSpPr/>
            </xdr:nvSpPr>
            <xdr:spPr bwMode="auto">
              <a:xfrm>
                <a:off x="8763072" y="8388429"/>
                <a:ext cx="444499" cy="18414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10281</xdr:colOff>
      <xdr:row>197</xdr:row>
      <xdr:rowOff>171898</xdr:rowOff>
    </xdr:from>
    <xdr:to>
      <xdr:col>4</xdr:col>
      <xdr:colOff>736043</xdr:colOff>
      <xdr:row>210</xdr:row>
      <xdr:rowOff>25212</xdr:rowOff>
    </xdr:to>
    <xdr:sp macro="" textlink="" fLocksText="0">
      <xdr:nvSpPr>
        <xdr:cNvPr id="5" name="TextBox 4" descr="Comments text box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57663" y="40098457"/>
          <a:ext cx="8861233" cy="23298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59783</xdr:colOff>
      <xdr:row>27</xdr:row>
      <xdr:rowOff>197765</xdr:rowOff>
    </xdr:from>
    <xdr:to>
      <xdr:col>2</xdr:col>
      <xdr:colOff>1234533</xdr:colOff>
      <xdr:row>29</xdr:row>
      <xdr:rowOff>48662</xdr:rowOff>
    </xdr:to>
    <xdr:grpSp>
      <xdr:nvGrpSpPr>
        <xdr:cNvPr id="2" name="Group 1" descr="HMO Check box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378767" y="5500052"/>
          <a:ext cx="1182370" cy="243103"/>
          <a:chOff x="8032742" y="8388364"/>
          <a:chExt cx="1174752" cy="184154"/>
        </a:xfrm>
      </xdr:grpSpPr>
      <xdr:sp macro="" textlink="">
        <xdr:nvSpPr>
          <xdr:cNvPr id="2049" name="CheckBox1" descr="Yes check box" hidden="1">
            <a:extLst>
              <a:ext uri="{63B3BB69-23CF-44E3-9099-C40C66FF867C}">
                <a14:compatExt xmlns:a14="http://schemas.microsoft.com/office/drawing/2010/main" spid="_x0000_s2049"/>
              </a:ext>
              <a:ext uri="{FF2B5EF4-FFF2-40B4-BE49-F238E27FC236}">
                <a16:creationId xmlns:a16="http://schemas.microsoft.com/office/drawing/2014/main" id="{00000000-0008-0000-0200-000001080000}"/>
              </a:ext>
            </a:extLst>
          </xdr:cNvPr>
          <xdr:cNvSpPr/>
        </xdr:nvSpPr>
        <xdr:spPr bwMode="auto">
          <a:xfrm>
            <a:off x="8032742" y="8388364"/>
            <a:ext cx="723896" cy="17779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50" name="CheckBox2" descr="No check box" hidden="1">
            <a:extLst>
              <a:ext uri="{63B3BB69-23CF-44E3-9099-C40C66FF867C}">
                <a14:compatExt xmlns:a14="http://schemas.microsoft.com/office/drawing/2010/main" spid="_x0000_s2050"/>
              </a:ext>
              <a:ext uri="{FF2B5EF4-FFF2-40B4-BE49-F238E27FC236}">
                <a16:creationId xmlns:a16="http://schemas.microsoft.com/office/drawing/2014/main" id="{00000000-0008-0000-0200-000002080000}"/>
              </a:ext>
            </a:extLst>
          </xdr:cNvPr>
          <xdr:cNvSpPr/>
        </xdr:nvSpPr>
        <xdr:spPr bwMode="auto">
          <a:xfrm>
            <a:off x="8762995" y="8388369"/>
            <a:ext cx="444499" cy="18414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240676</xdr:colOff>
          <xdr:row>30</xdr:row>
          <xdr:rowOff>16387</xdr:rowOff>
        </xdr:from>
        <xdr:to>
          <xdr:col>2</xdr:col>
          <xdr:colOff>1407805</xdr:colOff>
          <xdr:row>30</xdr:row>
          <xdr:rowOff>199146</xdr:rowOff>
        </xdr:to>
        <xdr:grpSp>
          <xdr:nvGrpSpPr>
            <xdr:cNvPr id="3" name="Group 2" descr="Other Check boxes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5567280" y="5970521"/>
              <a:ext cx="1163319" cy="180854"/>
              <a:chOff x="8032722" y="8387918"/>
              <a:chExt cx="1174752" cy="184150"/>
            </a:xfrm>
          </xdr:grpSpPr>
          <xdr:sp macro="" textlink="">
            <xdr:nvSpPr>
              <xdr:cNvPr id="2051" name="CheckBox3" descr="Yes check box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200-000003080000}"/>
                  </a:ext>
                </a:extLst>
              </xdr:cNvPr>
              <xdr:cNvSpPr/>
            </xdr:nvSpPr>
            <xdr:spPr bwMode="auto">
              <a:xfrm>
                <a:off x="8032722" y="8388332"/>
                <a:ext cx="723896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CheckBox4" descr="No check box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200-000004080000}"/>
                  </a:ext>
                </a:extLst>
              </xdr:cNvPr>
              <xdr:cNvSpPr/>
            </xdr:nvSpPr>
            <xdr:spPr bwMode="auto">
              <a:xfrm>
                <a:off x="8762974" y="8387918"/>
                <a:ext cx="444500" cy="1841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240573</xdr:colOff>
          <xdr:row>31</xdr:row>
          <xdr:rowOff>20864</xdr:rowOff>
        </xdr:from>
        <xdr:to>
          <xdr:col>2</xdr:col>
          <xdr:colOff>1421682</xdr:colOff>
          <xdr:row>31</xdr:row>
          <xdr:rowOff>249479</xdr:rowOff>
        </xdr:to>
        <xdr:grpSp>
          <xdr:nvGrpSpPr>
            <xdr:cNvPr id="2058" name="Group 1" descr="HMO Check boxes">
              <a:extLs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567177" y="6225113"/>
              <a:ext cx="1181109" cy="228615"/>
              <a:chOff x="8032777" y="8388090"/>
              <a:chExt cx="1174758" cy="184148"/>
            </a:xfrm>
          </xdr:grpSpPr>
          <xdr:sp macro="" textlink="">
            <xdr:nvSpPr>
              <xdr:cNvPr id="2059" name="CheckBox5" descr="Yes check box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200-00000B080000}"/>
                  </a:ext>
                </a:extLst>
              </xdr:cNvPr>
              <xdr:cNvSpPr/>
            </xdr:nvSpPr>
            <xdr:spPr bwMode="auto">
              <a:xfrm>
                <a:off x="8032777" y="8388390"/>
                <a:ext cx="723896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Box6" descr="No check box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200-00000C080000}"/>
                  </a:ext>
                </a:extLst>
              </xdr:cNvPr>
              <xdr:cNvSpPr/>
            </xdr:nvSpPr>
            <xdr:spPr bwMode="auto">
              <a:xfrm>
                <a:off x="8763036" y="8388090"/>
                <a:ext cx="444499" cy="18414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240573</xdr:colOff>
          <xdr:row>32</xdr:row>
          <xdr:rowOff>22223</xdr:rowOff>
        </xdr:from>
        <xdr:to>
          <xdr:col>2</xdr:col>
          <xdr:colOff>1421682</xdr:colOff>
          <xdr:row>32</xdr:row>
          <xdr:rowOff>250839</xdr:rowOff>
        </xdr:to>
        <xdr:grpSp>
          <xdr:nvGrpSpPr>
            <xdr:cNvPr id="2061" name="Group 1" descr="HMO Check boxes">
              <a:extLs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567177" y="6484207"/>
              <a:ext cx="1181109" cy="228616"/>
              <a:chOff x="8032777" y="8388247"/>
              <a:chExt cx="1174758" cy="184148"/>
            </a:xfrm>
          </xdr:grpSpPr>
          <xdr:sp macro="" textlink="">
            <xdr:nvSpPr>
              <xdr:cNvPr id="2062" name="CheckBox7" descr="Yes check box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200-00000E080000}"/>
                  </a:ext>
                </a:extLst>
              </xdr:cNvPr>
              <xdr:cNvSpPr/>
            </xdr:nvSpPr>
            <xdr:spPr bwMode="auto">
              <a:xfrm>
                <a:off x="8032777" y="8388385"/>
                <a:ext cx="723896" cy="17779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Box8" descr="No check box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200-00000F080000}"/>
                  </a:ext>
                </a:extLst>
              </xdr:cNvPr>
              <xdr:cNvSpPr/>
            </xdr:nvSpPr>
            <xdr:spPr bwMode="auto">
              <a:xfrm>
                <a:off x="8763036" y="8388247"/>
                <a:ext cx="444499" cy="18414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240573</xdr:colOff>
          <xdr:row>33</xdr:row>
          <xdr:rowOff>17869</xdr:rowOff>
        </xdr:from>
        <xdr:to>
          <xdr:col>2</xdr:col>
          <xdr:colOff>1421682</xdr:colOff>
          <xdr:row>33</xdr:row>
          <xdr:rowOff>254106</xdr:rowOff>
        </xdr:to>
        <xdr:grpSp>
          <xdr:nvGrpSpPr>
            <xdr:cNvPr id="2064" name="Group 1" descr="HMO Check boxes">
              <a:extLs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567177" y="6745208"/>
              <a:ext cx="1181109" cy="228617"/>
              <a:chOff x="8032777" y="8388317"/>
              <a:chExt cx="1174758" cy="184148"/>
            </a:xfrm>
          </xdr:grpSpPr>
          <xdr:sp macro="" textlink="">
            <xdr:nvSpPr>
              <xdr:cNvPr id="2065" name="CheckBox9" descr="Yes check box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200-000011080000}"/>
                  </a:ext>
                </a:extLst>
              </xdr:cNvPr>
              <xdr:cNvSpPr/>
            </xdr:nvSpPr>
            <xdr:spPr bwMode="auto">
              <a:xfrm>
                <a:off x="8032777" y="8388413"/>
                <a:ext cx="723896" cy="177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6" name="CheckBox10" descr="No check box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200-000012080000}"/>
                  </a:ext>
                </a:extLst>
              </xdr:cNvPr>
              <xdr:cNvSpPr/>
            </xdr:nvSpPr>
            <xdr:spPr bwMode="auto">
              <a:xfrm>
                <a:off x="8763036" y="8388317"/>
                <a:ext cx="444499" cy="18414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240573</xdr:colOff>
          <xdr:row>34</xdr:row>
          <xdr:rowOff>19232</xdr:rowOff>
        </xdr:from>
        <xdr:to>
          <xdr:col>2</xdr:col>
          <xdr:colOff>1421682</xdr:colOff>
          <xdr:row>35</xdr:row>
          <xdr:rowOff>12765</xdr:rowOff>
        </xdr:to>
        <xdr:grpSp>
          <xdr:nvGrpSpPr>
            <xdr:cNvPr id="2067" name="Group 1" descr="HMO Check boxes">
              <a:extLs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567177" y="6996687"/>
              <a:ext cx="1181109" cy="258888"/>
              <a:chOff x="8032777" y="8388330"/>
              <a:chExt cx="1174758" cy="184217"/>
            </a:xfrm>
          </xdr:grpSpPr>
          <xdr:sp macro="" textlink="">
            <xdr:nvSpPr>
              <xdr:cNvPr id="2068" name="CheckBox11" descr="Yes check box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200-000014080000}"/>
                  </a:ext>
                </a:extLst>
              </xdr:cNvPr>
              <xdr:cNvSpPr/>
            </xdr:nvSpPr>
            <xdr:spPr bwMode="auto">
              <a:xfrm>
                <a:off x="8032777" y="8388330"/>
                <a:ext cx="723896" cy="17780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9" name="CheckBox12" descr="No check box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200-000015080000}"/>
                  </a:ext>
                </a:extLst>
              </xdr:cNvPr>
              <xdr:cNvSpPr/>
            </xdr:nvSpPr>
            <xdr:spPr bwMode="auto">
              <a:xfrm>
                <a:off x="8763036" y="8388399"/>
                <a:ext cx="444499" cy="18414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59783</xdr:colOff>
      <xdr:row>27</xdr:row>
      <xdr:rowOff>7265</xdr:rowOff>
    </xdr:from>
    <xdr:to>
      <xdr:col>2</xdr:col>
      <xdr:colOff>1234533</xdr:colOff>
      <xdr:row>27</xdr:row>
      <xdr:rowOff>179322</xdr:rowOff>
    </xdr:to>
    <xdr:grpSp>
      <xdr:nvGrpSpPr>
        <xdr:cNvPr id="7" name="Group 6" descr="HMO Check boxes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5378767" y="5309552"/>
          <a:ext cx="1182370" cy="168247"/>
          <a:chOff x="8032742" y="8388364"/>
          <a:chExt cx="1174752" cy="184154"/>
        </a:xfrm>
      </xdr:grpSpPr>
      <xdr:sp macro="" textlink="">
        <xdr:nvSpPr>
          <xdr:cNvPr id="8" name="CheckBox1" descr="Yes check box" hidden="1">
            <a:extLst>
              <a:ext uri="{63B3BB69-23CF-44E3-9099-C40C66FF867C}">
                <a14:compatExt xmlns:a14="http://schemas.microsoft.com/office/drawing/2010/main" spid="_x0000_s2049"/>
              </a:ex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 bwMode="auto">
          <a:xfrm>
            <a:off x="8032742" y="8388364"/>
            <a:ext cx="723896" cy="17779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CheckBox2" descr="No check box" hidden="1">
            <a:extLst>
              <a:ext uri="{63B3BB69-23CF-44E3-9099-C40C66FF867C}">
                <a14:compatExt xmlns:a14="http://schemas.microsoft.com/office/drawing/2010/main" spid="_x0000_s2050"/>
              </a:ex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 bwMode="auto">
          <a:xfrm>
            <a:off x="8762995" y="8388369"/>
            <a:ext cx="444499" cy="18414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240676</xdr:colOff>
          <xdr:row>29</xdr:row>
          <xdr:rowOff>11216</xdr:rowOff>
        </xdr:from>
        <xdr:to>
          <xdr:col>2</xdr:col>
          <xdr:colOff>1407805</xdr:colOff>
          <xdr:row>29</xdr:row>
          <xdr:rowOff>197786</xdr:rowOff>
        </xdr:to>
        <xdr:grpSp>
          <xdr:nvGrpSpPr>
            <xdr:cNvPr id="10" name="Group 9" descr="Other Check boxes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GrpSpPr/>
          </xdr:nvGrpSpPr>
          <xdr:grpSpPr>
            <a:xfrm>
              <a:off x="5567280" y="5705709"/>
              <a:ext cx="1163319" cy="186570"/>
              <a:chOff x="8032722" y="8387786"/>
              <a:chExt cx="1174752" cy="184150"/>
            </a:xfrm>
          </xdr:grpSpPr>
          <xdr:sp macro="" textlink="">
            <xdr:nvSpPr>
              <xdr:cNvPr id="2070" name="CheckBox1" descr="Yes check box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200-000016080000}"/>
                  </a:ext>
                </a:extLst>
              </xdr:cNvPr>
              <xdr:cNvSpPr/>
            </xdr:nvSpPr>
            <xdr:spPr bwMode="auto">
              <a:xfrm>
                <a:off x="8032722" y="8388332"/>
                <a:ext cx="723896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Box2" descr="No check box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200-000017080000}"/>
                  </a:ext>
                </a:extLst>
              </xdr:cNvPr>
              <xdr:cNvSpPr/>
            </xdr:nvSpPr>
            <xdr:spPr bwMode="auto">
              <a:xfrm>
                <a:off x="8762974" y="8387786"/>
                <a:ext cx="444500" cy="1841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264570</xdr:colOff>
      <xdr:row>38</xdr:row>
      <xdr:rowOff>0</xdr:rowOff>
    </xdr:from>
    <xdr:to>
      <xdr:col>7</xdr:col>
      <xdr:colOff>581189</xdr:colOff>
      <xdr:row>50</xdr:row>
      <xdr:rowOff>92605</xdr:rowOff>
    </xdr:to>
    <xdr:sp macro="" textlink="" fLocksText="0">
      <xdr:nvSpPr>
        <xdr:cNvPr id="2" name="TextBox 1" descr="Comments text box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4570" y="8092440"/>
          <a:ext cx="9552059" cy="2378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244230</xdr:colOff>
      <xdr:row>35</xdr:row>
      <xdr:rowOff>1</xdr:rowOff>
    </xdr:from>
    <xdr:to>
      <xdr:col>13</xdr:col>
      <xdr:colOff>1050192</xdr:colOff>
      <xdr:row>47</xdr:row>
      <xdr:rowOff>31751</xdr:rowOff>
    </xdr:to>
    <xdr:sp macro="" textlink="" fLocksText="0">
      <xdr:nvSpPr>
        <xdr:cNvPr id="2" name="TextBox 1" descr="Comments text box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44230" y="9319261"/>
          <a:ext cx="20488422" cy="231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272130</xdr:colOff>
      <xdr:row>69</xdr:row>
      <xdr:rowOff>1</xdr:rowOff>
    </xdr:from>
    <xdr:to>
      <xdr:col>14</xdr:col>
      <xdr:colOff>156307</xdr:colOff>
      <xdr:row>86</xdr:row>
      <xdr:rowOff>29308</xdr:rowOff>
    </xdr:to>
    <xdr:sp macro="" textlink="" fLocksText="0">
      <xdr:nvSpPr>
        <xdr:cNvPr id="2" name="TextBox 1" descr="Comments text box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72130" y="11597641"/>
          <a:ext cx="12708637" cy="32678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281214</xdr:colOff>
      <xdr:row>46</xdr:row>
      <xdr:rowOff>8466</xdr:rowOff>
    </xdr:from>
    <xdr:to>
      <xdr:col>6</xdr:col>
      <xdr:colOff>1413933</xdr:colOff>
      <xdr:row>65</xdr:row>
      <xdr:rowOff>8465</xdr:rowOff>
    </xdr:to>
    <xdr:sp macro="" textlink="" fLocksText="0">
      <xdr:nvSpPr>
        <xdr:cNvPr id="2" name="TextBox 1" descr="Comments text box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1214" y="18616506"/>
          <a:ext cx="10878699" cy="3619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238141</xdr:colOff>
      <xdr:row>31</xdr:row>
      <xdr:rowOff>0</xdr:rowOff>
    </xdr:from>
    <xdr:to>
      <xdr:col>4</xdr:col>
      <xdr:colOff>2077</xdr:colOff>
      <xdr:row>52</xdr:row>
      <xdr:rowOff>30305</xdr:rowOff>
    </xdr:to>
    <xdr:sp macro="" textlink="" fLocksText="0">
      <xdr:nvSpPr>
        <xdr:cNvPr id="2" name="TextBox 1" descr="Comments text box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38141" y="5631180"/>
          <a:ext cx="7871616" cy="4084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190515</xdr:colOff>
      <xdr:row>60</xdr:row>
      <xdr:rowOff>11905</xdr:rowOff>
    </xdr:from>
    <xdr:to>
      <xdr:col>5</xdr:col>
      <xdr:colOff>1</xdr:colOff>
      <xdr:row>80</xdr:row>
      <xdr:rowOff>133350</xdr:rowOff>
    </xdr:to>
    <xdr:sp macro="" textlink="" fLocksText="0">
      <xdr:nvSpPr>
        <xdr:cNvPr id="9" name="TextBox 8" descr="Comments text box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190515" y="12699205"/>
          <a:ext cx="14775166" cy="3931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59783</xdr:colOff>
      <xdr:row>0</xdr:row>
      <xdr:rowOff>20376</xdr:rowOff>
    </xdr:from>
    <xdr:to>
      <xdr:col>8</xdr:col>
      <xdr:colOff>1234533</xdr:colOff>
      <xdr:row>1</xdr:row>
      <xdr:rowOff>1933</xdr:rowOff>
    </xdr:to>
    <xdr:grpSp>
      <xdr:nvGrpSpPr>
        <xdr:cNvPr id="26" name="Group 25" descr="HMO Check boxes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GrpSpPr/>
      </xdr:nvGrpSpPr>
      <xdr:grpSpPr>
        <a:xfrm>
          <a:off x="12057473" y="16566"/>
          <a:ext cx="1182370" cy="231896"/>
          <a:chOff x="8032742" y="8388364"/>
          <a:chExt cx="1174752" cy="184154"/>
        </a:xfrm>
      </xdr:grpSpPr>
      <xdr:sp macro="" textlink="">
        <xdr:nvSpPr>
          <xdr:cNvPr id="27" name="CheckBox1" descr="Yes check box" hidden="1">
            <a:extLst>
              <a:ext uri="{63B3BB69-23CF-44E3-9099-C40C66FF867C}">
                <a14:compatExt xmlns:a14="http://schemas.microsoft.com/office/drawing/2010/main" spid="_x0000_s2049"/>
              </a:ex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/>
        </xdr:nvSpPr>
        <xdr:spPr bwMode="auto">
          <a:xfrm>
            <a:off x="8032742" y="8388364"/>
            <a:ext cx="723896" cy="17779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CheckBox2" descr="No check box" hidden="1">
            <a:extLst>
              <a:ext uri="{63B3BB69-23CF-44E3-9099-C40C66FF867C}">
                <a14:compatExt xmlns:a14="http://schemas.microsoft.com/office/drawing/2010/main" spid="_x0000_s2050"/>
              </a:ex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/>
        </xdr:nvSpPr>
        <xdr:spPr bwMode="auto">
          <a:xfrm>
            <a:off x="8762995" y="8388369"/>
            <a:ext cx="444499" cy="18414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369845</xdr:colOff>
          <xdr:row>1</xdr:row>
          <xdr:rowOff>20269</xdr:rowOff>
        </xdr:from>
        <xdr:to>
          <xdr:col>8</xdr:col>
          <xdr:colOff>1388384</xdr:colOff>
          <xdr:row>1</xdr:row>
          <xdr:rowOff>204373</xdr:rowOff>
        </xdr:to>
        <xdr:grpSp>
          <xdr:nvGrpSpPr>
            <xdr:cNvPr id="29" name="Group 28" descr="Other Check boxes">
              <a:extLst>
                <a:ext uri="{FF2B5EF4-FFF2-40B4-BE49-F238E27FC236}">
                  <a16:creationId xmlns:a16="http://schemas.microsoft.com/office/drawing/2014/main" id="{00000000-0008-0000-0800-00001D000000}"/>
                </a:ext>
              </a:extLst>
            </xdr:cNvPr>
            <xdr:cNvGrpSpPr/>
          </xdr:nvGrpSpPr>
          <xdr:grpSpPr>
            <a:xfrm>
              <a:off x="12369440" y="262988"/>
              <a:ext cx="1024254" cy="191724"/>
              <a:chOff x="8032763" y="8387516"/>
              <a:chExt cx="1174709" cy="184150"/>
            </a:xfrm>
          </xdr:grpSpPr>
          <xdr:sp macro="" textlink="">
            <xdr:nvSpPr>
              <xdr:cNvPr id="12323" name="CheckBox1" descr="Yes check box" hidden="1">
                <a:extLst>
                  <a:ext uri="{63B3BB69-23CF-44E3-9099-C40C66FF867C}">
                    <a14:compatExt spid="_x0000_s12323"/>
                  </a:ext>
                  <a:ext uri="{FF2B5EF4-FFF2-40B4-BE49-F238E27FC236}">
                    <a16:creationId xmlns:a16="http://schemas.microsoft.com/office/drawing/2014/main" id="{00000000-0008-0000-0800-000023300000}"/>
                  </a:ext>
                </a:extLst>
              </xdr:cNvPr>
              <xdr:cNvSpPr/>
            </xdr:nvSpPr>
            <xdr:spPr bwMode="auto">
              <a:xfrm>
                <a:off x="8032763" y="8388332"/>
                <a:ext cx="723895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24" name="CheckBox2" descr="No check box" hidden="1">
                <a:extLst>
                  <a:ext uri="{63B3BB69-23CF-44E3-9099-C40C66FF867C}">
                    <a14:compatExt spid="_x0000_s12324"/>
                  </a:ext>
                  <a:ext uri="{FF2B5EF4-FFF2-40B4-BE49-F238E27FC236}">
                    <a16:creationId xmlns:a16="http://schemas.microsoft.com/office/drawing/2014/main" id="{00000000-0008-0000-0800-000024300000}"/>
                  </a:ext>
                </a:extLst>
              </xdr:cNvPr>
              <xdr:cNvSpPr/>
            </xdr:nvSpPr>
            <xdr:spPr bwMode="auto">
              <a:xfrm>
                <a:off x="8762973" y="8387516"/>
                <a:ext cx="444499" cy="1841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369742</xdr:colOff>
          <xdr:row>2</xdr:row>
          <xdr:rowOff>18206</xdr:rowOff>
        </xdr:from>
        <xdr:to>
          <xdr:col>8</xdr:col>
          <xdr:colOff>1388926</xdr:colOff>
          <xdr:row>2</xdr:row>
          <xdr:rowOff>241612</xdr:rowOff>
        </xdr:to>
        <xdr:grpSp>
          <xdr:nvGrpSpPr>
            <xdr:cNvPr id="30" name="Group 1" descr="HMO Check boxes">
              <a:extLst>
                <a:ext uri="{FF2B5EF4-FFF2-40B4-BE49-F238E27FC236}">
                  <a16:creationId xmlns:a16="http://schemas.microsoft.com/office/drawing/2014/main" id="{00000000-0008-0000-0800-00001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369337" y="515075"/>
              <a:ext cx="1024899" cy="223406"/>
              <a:chOff x="8032792" y="8387669"/>
              <a:chExt cx="1174761" cy="184147"/>
            </a:xfrm>
          </xdr:grpSpPr>
          <xdr:sp macro="" textlink="">
            <xdr:nvSpPr>
              <xdr:cNvPr id="12325" name="CheckBox3" descr="Yes check box" hidden="1">
                <a:extLst>
                  <a:ext uri="{63B3BB69-23CF-44E3-9099-C40C66FF867C}">
                    <a14:compatExt spid="_x0000_s12325"/>
                  </a:ext>
                  <a:ext uri="{FF2B5EF4-FFF2-40B4-BE49-F238E27FC236}">
                    <a16:creationId xmlns:a16="http://schemas.microsoft.com/office/drawing/2014/main" id="{00000000-0008-0000-0800-000025300000}"/>
                  </a:ext>
                </a:extLst>
              </xdr:cNvPr>
              <xdr:cNvSpPr/>
            </xdr:nvSpPr>
            <xdr:spPr bwMode="auto">
              <a:xfrm>
                <a:off x="8032792" y="8388364"/>
                <a:ext cx="723898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26" name="CheckBox4" descr="No check box" hidden="1">
                <a:extLst>
                  <a:ext uri="{63B3BB69-23CF-44E3-9099-C40C66FF867C}">
                    <a14:compatExt spid="_x0000_s12326"/>
                  </a:ext>
                  <a:ext uri="{FF2B5EF4-FFF2-40B4-BE49-F238E27FC236}">
                    <a16:creationId xmlns:a16="http://schemas.microsoft.com/office/drawing/2014/main" id="{00000000-0008-0000-0800-000026300000}"/>
                  </a:ext>
                </a:extLst>
              </xdr:cNvPr>
              <xdr:cNvSpPr/>
            </xdr:nvSpPr>
            <xdr:spPr bwMode="auto">
              <a:xfrm>
                <a:off x="8763054" y="8387669"/>
                <a:ext cx="444499" cy="18414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369742</xdr:colOff>
          <xdr:row>3</xdr:row>
          <xdr:rowOff>12968</xdr:rowOff>
        </xdr:from>
        <xdr:to>
          <xdr:col>8</xdr:col>
          <xdr:colOff>1388926</xdr:colOff>
          <xdr:row>3</xdr:row>
          <xdr:rowOff>236372</xdr:rowOff>
        </xdr:to>
        <xdr:grpSp>
          <xdr:nvGrpSpPr>
            <xdr:cNvPr id="31" name="Group 1" descr="HMO Check boxes">
              <a:extLst>
                <a:ext uri="{FF2B5EF4-FFF2-40B4-BE49-F238E27FC236}">
                  <a16:creationId xmlns:a16="http://schemas.microsoft.com/office/drawing/2014/main" id="{00000000-0008-0000-0800-00001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369337" y="756366"/>
              <a:ext cx="1024899" cy="221499"/>
              <a:chOff x="8032792" y="8388025"/>
              <a:chExt cx="1174761" cy="184148"/>
            </a:xfrm>
          </xdr:grpSpPr>
          <xdr:sp macro="" textlink="">
            <xdr:nvSpPr>
              <xdr:cNvPr id="12327" name="CheckBox5" descr="Yes check box" hidden="1">
                <a:extLst>
                  <a:ext uri="{63B3BB69-23CF-44E3-9099-C40C66FF867C}">
                    <a14:compatExt spid="_x0000_s12327"/>
                  </a:ext>
                  <a:ext uri="{FF2B5EF4-FFF2-40B4-BE49-F238E27FC236}">
                    <a16:creationId xmlns:a16="http://schemas.microsoft.com/office/drawing/2014/main" id="{00000000-0008-0000-0800-000027300000}"/>
                  </a:ext>
                </a:extLst>
              </xdr:cNvPr>
              <xdr:cNvSpPr/>
            </xdr:nvSpPr>
            <xdr:spPr bwMode="auto">
              <a:xfrm>
                <a:off x="8032792" y="8388364"/>
                <a:ext cx="723898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28" name="CheckBox6" descr="No check box" hidden="1">
                <a:extLst>
                  <a:ext uri="{63B3BB69-23CF-44E3-9099-C40C66FF867C}">
                    <a14:compatExt spid="_x0000_s12328"/>
                  </a:ext>
                  <a:ext uri="{FF2B5EF4-FFF2-40B4-BE49-F238E27FC236}">
                    <a16:creationId xmlns:a16="http://schemas.microsoft.com/office/drawing/2014/main" id="{00000000-0008-0000-0800-000028300000}"/>
                  </a:ext>
                </a:extLst>
              </xdr:cNvPr>
              <xdr:cNvSpPr/>
            </xdr:nvSpPr>
            <xdr:spPr bwMode="auto">
              <a:xfrm>
                <a:off x="8763054" y="8388025"/>
                <a:ext cx="444499" cy="18414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369742</xdr:colOff>
          <xdr:row>4</xdr:row>
          <xdr:rowOff>7815</xdr:rowOff>
        </xdr:from>
        <xdr:to>
          <xdr:col>8</xdr:col>
          <xdr:colOff>1388926</xdr:colOff>
          <xdr:row>4</xdr:row>
          <xdr:rowOff>231221</xdr:rowOff>
        </xdr:to>
        <xdr:grpSp>
          <xdr:nvGrpSpPr>
            <xdr:cNvPr id="32" name="Group 1" descr="HMO Check boxes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369337" y="995838"/>
              <a:ext cx="1024899" cy="221501"/>
              <a:chOff x="8032792" y="8388286"/>
              <a:chExt cx="1174761" cy="184147"/>
            </a:xfrm>
          </xdr:grpSpPr>
          <xdr:sp macro="" textlink="">
            <xdr:nvSpPr>
              <xdr:cNvPr id="12329" name="CheckBox7" descr="Yes check box" hidden="1">
                <a:extLst>
                  <a:ext uri="{63B3BB69-23CF-44E3-9099-C40C66FF867C}">
                    <a14:compatExt spid="_x0000_s12329"/>
                  </a:ext>
                  <a:ext uri="{FF2B5EF4-FFF2-40B4-BE49-F238E27FC236}">
                    <a16:creationId xmlns:a16="http://schemas.microsoft.com/office/drawing/2014/main" id="{00000000-0008-0000-0800-000029300000}"/>
                  </a:ext>
                </a:extLst>
              </xdr:cNvPr>
              <xdr:cNvSpPr/>
            </xdr:nvSpPr>
            <xdr:spPr bwMode="auto">
              <a:xfrm>
                <a:off x="8032792" y="8388356"/>
                <a:ext cx="723898" cy="17780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30" name="CheckBox8" descr="No check box" hidden="1">
                <a:extLst>
                  <a:ext uri="{63B3BB69-23CF-44E3-9099-C40C66FF867C}">
                    <a14:compatExt spid="_x0000_s12330"/>
                  </a:ext>
                  <a:ext uri="{FF2B5EF4-FFF2-40B4-BE49-F238E27FC236}">
                    <a16:creationId xmlns:a16="http://schemas.microsoft.com/office/drawing/2014/main" id="{00000000-0008-0000-0800-00002A300000}"/>
                  </a:ext>
                </a:extLst>
              </xdr:cNvPr>
              <xdr:cNvSpPr/>
            </xdr:nvSpPr>
            <xdr:spPr bwMode="auto">
              <a:xfrm>
                <a:off x="8763054" y="8388286"/>
                <a:ext cx="444499" cy="18414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369742</xdr:colOff>
          <xdr:row>5</xdr:row>
          <xdr:rowOff>12101</xdr:rowOff>
        </xdr:from>
        <xdr:to>
          <xdr:col>8</xdr:col>
          <xdr:colOff>1388926</xdr:colOff>
          <xdr:row>5</xdr:row>
          <xdr:rowOff>235505</xdr:rowOff>
        </xdr:to>
        <xdr:grpSp>
          <xdr:nvGrpSpPr>
            <xdr:cNvPr id="33" name="Group 1" descr="HMO Check boxes">
              <a:extLst>
                <a:ext uri="{FF2B5EF4-FFF2-40B4-BE49-F238E27FC236}">
                  <a16:creationId xmlns:a16="http://schemas.microsoft.com/office/drawing/2014/main" id="{00000000-0008-0000-0800-00002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369337" y="1248558"/>
              <a:ext cx="1024899" cy="221499"/>
              <a:chOff x="8032792" y="8388020"/>
              <a:chExt cx="1174761" cy="184148"/>
            </a:xfrm>
          </xdr:grpSpPr>
          <xdr:sp macro="" textlink="">
            <xdr:nvSpPr>
              <xdr:cNvPr id="12331" name="CheckBox9" descr="Yes check box" hidden="1">
                <a:extLst>
                  <a:ext uri="{63B3BB69-23CF-44E3-9099-C40C66FF867C}">
                    <a14:compatExt spid="_x0000_s12331"/>
                  </a:ext>
                  <a:ext uri="{FF2B5EF4-FFF2-40B4-BE49-F238E27FC236}">
                    <a16:creationId xmlns:a16="http://schemas.microsoft.com/office/drawing/2014/main" id="{00000000-0008-0000-0800-00002B300000}"/>
                  </a:ext>
                </a:extLst>
              </xdr:cNvPr>
              <xdr:cNvSpPr/>
            </xdr:nvSpPr>
            <xdr:spPr bwMode="auto">
              <a:xfrm>
                <a:off x="8032792" y="8388364"/>
                <a:ext cx="723898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32" name="CheckBox10" descr="No check box" hidden="1">
                <a:extLst>
                  <a:ext uri="{63B3BB69-23CF-44E3-9099-C40C66FF867C}">
                    <a14:compatExt spid="_x0000_s12332"/>
                  </a:ext>
                  <a:ext uri="{FF2B5EF4-FFF2-40B4-BE49-F238E27FC236}">
                    <a16:creationId xmlns:a16="http://schemas.microsoft.com/office/drawing/2014/main" id="{00000000-0008-0000-0800-00002C300000}"/>
                  </a:ext>
                </a:extLst>
              </xdr:cNvPr>
              <xdr:cNvSpPr/>
            </xdr:nvSpPr>
            <xdr:spPr bwMode="auto">
              <a:xfrm>
                <a:off x="8763054" y="8388020"/>
                <a:ext cx="444499" cy="18414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8</xdr:col>
      <xdr:colOff>59783</xdr:colOff>
      <xdr:row>0</xdr:row>
      <xdr:rowOff>20376</xdr:rowOff>
    </xdr:from>
    <xdr:to>
      <xdr:col>8</xdr:col>
      <xdr:colOff>1234533</xdr:colOff>
      <xdr:row>0</xdr:row>
      <xdr:rowOff>20376</xdr:rowOff>
    </xdr:to>
    <xdr:grpSp>
      <xdr:nvGrpSpPr>
        <xdr:cNvPr id="34" name="Group 33" descr="HMO Check boxes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GrpSpPr/>
      </xdr:nvGrpSpPr>
      <xdr:grpSpPr>
        <a:xfrm>
          <a:off x="12057473" y="16566"/>
          <a:ext cx="1182370" cy="0"/>
          <a:chOff x="8032742" y="8388364"/>
          <a:chExt cx="1174752" cy="184154"/>
        </a:xfrm>
      </xdr:grpSpPr>
      <xdr:sp macro="" textlink="">
        <xdr:nvSpPr>
          <xdr:cNvPr id="35" name="CheckBox1" descr="Yes check box" hidden="1">
            <a:extLst>
              <a:ext uri="{63B3BB69-23CF-44E3-9099-C40C66FF867C}">
                <a14:compatExt xmlns:a14="http://schemas.microsoft.com/office/drawing/2010/main" spid="_x0000_s2049"/>
              </a:ex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/>
        </xdr:nvSpPr>
        <xdr:spPr bwMode="auto">
          <a:xfrm>
            <a:off x="8032742" y="8388364"/>
            <a:ext cx="723896" cy="17779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CheckBox2" descr="No check box" hidden="1">
            <a:extLst>
              <a:ext uri="{63B3BB69-23CF-44E3-9099-C40C66FF867C}">
                <a14:compatExt xmlns:a14="http://schemas.microsoft.com/office/drawing/2010/main" spid="_x0000_s2050"/>
              </a:ex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/>
        </xdr:nvSpPr>
        <xdr:spPr bwMode="auto">
          <a:xfrm>
            <a:off x="8762995" y="8388369"/>
            <a:ext cx="444499" cy="184149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369845</xdr:colOff>
          <xdr:row>0</xdr:row>
          <xdr:rowOff>15939</xdr:rowOff>
        </xdr:from>
        <xdr:to>
          <xdr:col>8</xdr:col>
          <xdr:colOff>1388384</xdr:colOff>
          <xdr:row>0</xdr:row>
          <xdr:rowOff>200043</xdr:rowOff>
        </xdr:to>
        <xdr:grpSp>
          <xdr:nvGrpSpPr>
            <xdr:cNvPr id="37" name="Group 36" descr="Other Check boxes">
              <a:extLst>
                <a:ext uri="{FF2B5EF4-FFF2-40B4-BE49-F238E27FC236}">
                  <a16:creationId xmlns:a16="http://schemas.microsoft.com/office/drawing/2014/main" id="{00000000-0008-0000-0800-000025000000}"/>
                </a:ext>
              </a:extLst>
            </xdr:cNvPr>
            <xdr:cNvGrpSpPr/>
          </xdr:nvGrpSpPr>
          <xdr:grpSpPr>
            <a:xfrm>
              <a:off x="12369440" y="19749"/>
              <a:ext cx="1024254" cy="182199"/>
              <a:chOff x="8032763" y="8388086"/>
              <a:chExt cx="1174709" cy="184149"/>
            </a:xfrm>
          </xdr:grpSpPr>
          <xdr:sp macro="" textlink="">
            <xdr:nvSpPr>
              <xdr:cNvPr id="12333" name="CheckBox11" descr="Yes check box" hidden="1">
                <a:extLst>
                  <a:ext uri="{63B3BB69-23CF-44E3-9099-C40C66FF867C}">
                    <a14:compatExt spid="_x0000_s12333"/>
                  </a:ext>
                  <a:ext uri="{FF2B5EF4-FFF2-40B4-BE49-F238E27FC236}">
                    <a16:creationId xmlns:a16="http://schemas.microsoft.com/office/drawing/2014/main" id="{00000000-0008-0000-0800-00002D300000}"/>
                  </a:ext>
                </a:extLst>
              </xdr:cNvPr>
              <xdr:cNvSpPr/>
            </xdr:nvSpPr>
            <xdr:spPr bwMode="auto">
              <a:xfrm>
                <a:off x="8032763" y="8388366"/>
                <a:ext cx="723895" cy="1777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34" name="CheckBox12" descr="No check box" hidden="1">
                <a:extLst>
                  <a:ext uri="{63B3BB69-23CF-44E3-9099-C40C66FF867C}">
                    <a14:compatExt spid="_x0000_s12334"/>
                  </a:ext>
                  <a:ext uri="{FF2B5EF4-FFF2-40B4-BE49-F238E27FC236}">
                    <a16:creationId xmlns:a16="http://schemas.microsoft.com/office/drawing/2014/main" id="{00000000-0008-0000-0800-00002E300000}"/>
                  </a:ext>
                </a:extLst>
              </xdr:cNvPr>
              <xdr:cNvSpPr/>
            </xdr:nvSpPr>
            <xdr:spPr bwMode="auto">
              <a:xfrm>
                <a:off x="8762973" y="8388086"/>
                <a:ext cx="444499" cy="18414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24</xdr:row>
      <xdr:rowOff>38101</xdr:rowOff>
    </xdr:from>
    <xdr:to>
      <xdr:col>4</xdr:col>
      <xdr:colOff>2148840</xdr:colOff>
      <xdr:row>41</xdr:row>
      <xdr:rowOff>15875</xdr:rowOff>
    </xdr:to>
    <xdr:sp macro="" textlink="" fLocksText="0">
      <xdr:nvSpPr>
        <xdr:cNvPr id="2" name="TextBox 1" descr="Check list text box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76200" y="4533901"/>
          <a:ext cx="10370820" cy="3216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image" Target="../media/image17.emf"/><Relationship Id="rId18" Type="http://schemas.openxmlformats.org/officeDocument/2006/relationships/control" Target="../activeX/activeX20.xml"/><Relationship Id="rId26" Type="http://schemas.openxmlformats.org/officeDocument/2006/relationships/control" Target="../activeX/activeX24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1.emf"/><Relationship Id="rId7" Type="http://schemas.openxmlformats.org/officeDocument/2006/relationships/image" Target="../media/image14.emf"/><Relationship Id="rId12" Type="http://schemas.openxmlformats.org/officeDocument/2006/relationships/control" Target="../activeX/activeX17.xml"/><Relationship Id="rId17" Type="http://schemas.openxmlformats.org/officeDocument/2006/relationships/image" Target="../media/image19.emf"/><Relationship Id="rId25" Type="http://schemas.openxmlformats.org/officeDocument/2006/relationships/image" Target="../media/image23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9.xml"/><Relationship Id="rId20" Type="http://schemas.openxmlformats.org/officeDocument/2006/relationships/control" Target="../activeX/activeX2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4.xml"/><Relationship Id="rId11" Type="http://schemas.openxmlformats.org/officeDocument/2006/relationships/image" Target="../media/image16.emf"/><Relationship Id="rId24" Type="http://schemas.openxmlformats.org/officeDocument/2006/relationships/control" Target="../activeX/activeX23.xml"/><Relationship Id="rId5" Type="http://schemas.openxmlformats.org/officeDocument/2006/relationships/image" Target="../media/image13.emf"/><Relationship Id="rId15" Type="http://schemas.openxmlformats.org/officeDocument/2006/relationships/image" Target="../media/image18.emf"/><Relationship Id="rId23" Type="http://schemas.openxmlformats.org/officeDocument/2006/relationships/image" Target="../media/image22.emf"/><Relationship Id="rId10" Type="http://schemas.openxmlformats.org/officeDocument/2006/relationships/control" Target="../activeX/activeX16.xml"/><Relationship Id="rId19" Type="http://schemas.openxmlformats.org/officeDocument/2006/relationships/image" Target="../media/image20.emf"/><Relationship Id="rId4" Type="http://schemas.openxmlformats.org/officeDocument/2006/relationships/control" Target="../activeX/activeX13.xml"/><Relationship Id="rId9" Type="http://schemas.openxmlformats.org/officeDocument/2006/relationships/image" Target="../media/image15.emf"/><Relationship Id="rId14" Type="http://schemas.openxmlformats.org/officeDocument/2006/relationships/control" Target="../activeX/activeX18.xml"/><Relationship Id="rId22" Type="http://schemas.openxmlformats.org/officeDocument/2006/relationships/control" Target="../activeX/activeX22.xml"/><Relationship Id="rId27" Type="http://schemas.openxmlformats.org/officeDocument/2006/relationships/image" Target="../media/image24.emf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7.xml"/><Relationship Id="rId13" Type="http://schemas.openxmlformats.org/officeDocument/2006/relationships/image" Target="../media/image29.emf"/><Relationship Id="rId18" Type="http://schemas.openxmlformats.org/officeDocument/2006/relationships/control" Target="../activeX/activeX32.xml"/><Relationship Id="rId26" Type="http://schemas.openxmlformats.org/officeDocument/2006/relationships/control" Target="../activeX/activeX36.xml"/><Relationship Id="rId3" Type="http://schemas.openxmlformats.org/officeDocument/2006/relationships/vmlDrawing" Target="../drawings/vmlDrawing3.vml"/><Relationship Id="rId21" Type="http://schemas.openxmlformats.org/officeDocument/2006/relationships/image" Target="../media/image33.emf"/><Relationship Id="rId7" Type="http://schemas.openxmlformats.org/officeDocument/2006/relationships/image" Target="../media/image26.emf"/><Relationship Id="rId12" Type="http://schemas.openxmlformats.org/officeDocument/2006/relationships/control" Target="../activeX/activeX29.xml"/><Relationship Id="rId17" Type="http://schemas.openxmlformats.org/officeDocument/2006/relationships/image" Target="../media/image31.emf"/><Relationship Id="rId25" Type="http://schemas.openxmlformats.org/officeDocument/2006/relationships/image" Target="../media/image35.emf"/><Relationship Id="rId2" Type="http://schemas.openxmlformats.org/officeDocument/2006/relationships/drawing" Target="../drawings/drawing8.xml"/><Relationship Id="rId16" Type="http://schemas.openxmlformats.org/officeDocument/2006/relationships/control" Target="../activeX/activeX31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26.xml"/><Relationship Id="rId11" Type="http://schemas.openxmlformats.org/officeDocument/2006/relationships/image" Target="../media/image28.emf"/><Relationship Id="rId24" Type="http://schemas.openxmlformats.org/officeDocument/2006/relationships/control" Target="../activeX/activeX35.xml"/><Relationship Id="rId5" Type="http://schemas.openxmlformats.org/officeDocument/2006/relationships/image" Target="../media/image25.emf"/><Relationship Id="rId15" Type="http://schemas.openxmlformats.org/officeDocument/2006/relationships/image" Target="../media/image30.emf"/><Relationship Id="rId23" Type="http://schemas.openxmlformats.org/officeDocument/2006/relationships/image" Target="../media/image34.emf"/><Relationship Id="rId10" Type="http://schemas.openxmlformats.org/officeDocument/2006/relationships/control" Target="../activeX/activeX28.xml"/><Relationship Id="rId19" Type="http://schemas.openxmlformats.org/officeDocument/2006/relationships/image" Target="../media/image32.emf"/><Relationship Id="rId4" Type="http://schemas.openxmlformats.org/officeDocument/2006/relationships/control" Target="../activeX/activeX25.xml"/><Relationship Id="rId9" Type="http://schemas.openxmlformats.org/officeDocument/2006/relationships/image" Target="../media/image27.emf"/><Relationship Id="rId14" Type="http://schemas.openxmlformats.org/officeDocument/2006/relationships/control" Target="../activeX/activeX30.xml"/><Relationship Id="rId22" Type="http://schemas.openxmlformats.org/officeDocument/2006/relationships/control" Target="../activeX/activeX34.xml"/><Relationship Id="rId27" Type="http://schemas.openxmlformats.org/officeDocument/2006/relationships/image" Target="../media/image36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F95B-F8A0-4EE5-A765-4E0D99A7430B}">
  <sheetPr codeName="Sheet3">
    <pageSetUpPr fitToPage="1"/>
  </sheetPr>
  <dimension ref="A1:G58"/>
  <sheetViews>
    <sheetView tabSelected="1" zoomScale="85" zoomScaleNormal="85" workbookViewId="0"/>
  </sheetViews>
  <sheetFormatPr defaultColWidth="10.6640625" defaultRowHeight="15" x14ac:dyDescent="0.25"/>
  <cols>
    <col min="1" max="1" width="36.44140625" style="19" customWidth="1"/>
    <col min="2" max="2" width="100" style="19" customWidth="1"/>
    <col min="3" max="3" width="34.6640625" style="19" customWidth="1"/>
    <col min="4" max="16384" width="10.6640625" style="19"/>
  </cols>
  <sheetData>
    <row r="1" spans="1:3" ht="24.6" x14ac:dyDescent="0.4">
      <c r="A1" s="291" t="s">
        <v>14</v>
      </c>
    </row>
    <row r="2" spans="1:3" ht="21" x14ac:dyDescent="0.4">
      <c r="A2" s="333" t="s">
        <v>452</v>
      </c>
      <c r="B2" s="292"/>
    </row>
    <row r="3" spans="1:3" ht="15.6" x14ac:dyDescent="0.3">
      <c r="A3" s="298" t="s">
        <v>453</v>
      </c>
      <c r="B3" s="292"/>
    </row>
    <row r="4" spans="1:3" ht="15.6" x14ac:dyDescent="0.3">
      <c r="A4" s="6" t="s">
        <v>15</v>
      </c>
      <c r="B4" s="292"/>
    </row>
    <row r="5" spans="1:3" x14ac:dyDescent="0.25">
      <c r="A5" s="292"/>
      <c r="B5" s="292"/>
    </row>
    <row r="6" spans="1:3" x14ac:dyDescent="0.25">
      <c r="A6" s="20"/>
      <c r="B6" s="21"/>
      <c r="C6" s="22"/>
    </row>
    <row r="7" spans="1:3" ht="15.6" x14ac:dyDescent="0.25">
      <c r="A7" s="23" t="s">
        <v>16</v>
      </c>
      <c r="B7" s="24" t="s">
        <v>413</v>
      </c>
      <c r="C7" s="25">
        <v>45292</v>
      </c>
    </row>
    <row r="8" spans="1:3" ht="15.6" x14ac:dyDescent="0.25">
      <c r="A8" s="23" t="s">
        <v>17</v>
      </c>
      <c r="B8" s="24" t="s">
        <v>18</v>
      </c>
      <c r="C8" s="25">
        <v>44713</v>
      </c>
    </row>
    <row r="9" spans="1:3" ht="15.6" x14ac:dyDescent="0.25">
      <c r="A9" s="23" t="s">
        <v>19</v>
      </c>
      <c r="B9" s="24" t="s">
        <v>382</v>
      </c>
      <c r="C9" s="26"/>
    </row>
    <row r="10" spans="1:3" ht="15.6" x14ac:dyDescent="0.25">
      <c r="A10" s="23" t="s">
        <v>20</v>
      </c>
      <c r="B10" s="24" t="s">
        <v>21</v>
      </c>
      <c r="C10" s="12"/>
    </row>
    <row r="11" spans="1:3" ht="15.6" x14ac:dyDescent="0.25">
      <c r="A11" s="23" t="s">
        <v>22</v>
      </c>
      <c r="B11" s="24" t="s">
        <v>23</v>
      </c>
      <c r="C11" s="12"/>
    </row>
    <row r="12" spans="1:3" ht="15.6" x14ac:dyDescent="0.25">
      <c r="A12" s="23" t="s">
        <v>24</v>
      </c>
      <c r="B12" s="24" t="s">
        <v>25</v>
      </c>
      <c r="C12" s="12"/>
    </row>
    <row r="13" spans="1:3" ht="15.6" x14ac:dyDescent="0.25">
      <c r="A13" s="23" t="s">
        <v>26</v>
      </c>
      <c r="B13" s="24" t="s">
        <v>27</v>
      </c>
      <c r="C13" s="27"/>
    </row>
    <row r="14" spans="1:3" ht="15.6" x14ac:dyDescent="0.25">
      <c r="A14" s="23" t="s">
        <v>28</v>
      </c>
      <c r="B14" s="24" t="s">
        <v>29</v>
      </c>
      <c r="C14" s="12"/>
    </row>
    <row r="15" spans="1:3" ht="15.6" x14ac:dyDescent="0.25">
      <c r="A15" s="23" t="s">
        <v>30</v>
      </c>
      <c r="B15" s="24" t="s">
        <v>31</v>
      </c>
      <c r="C15" s="12" t="s">
        <v>441</v>
      </c>
    </row>
    <row r="16" spans="1:3" ht="15.6" x14ac:dyDescent="0.25">
      <c r="A16" s="23" t="s">
        <v>32</v>
      </c>
      <c r="B16" s="28" t="s">
        <v>407</v>
      </c>
      <c r="C16" s="12" t="s">
        <v>33</v>
      </c>
    </row>
    <row r="17" spans="1:7" ht="15.6" x14ac:dyDescent="0.25">
      <c r="A17" s="23" t="s">
        <v>34</v>
      </c>
      <c r="B17" s="24" t="s">
        <v>35</v>
      </c>
      <c r="C17" s="12" t="s">
        <v>36</v>
      </c>
    </row>
    <row r="18" spans="1:7" ht="15.6" x14ac:dyDescent="0.25">
      <c r="A18" s="23" t="s">
        <v>37</v>
      </c>
      <c r="B18" s="24" t="s">
        <v>38</v>
      </c>
      <c r="C18" s="12" t="s">
        <v>39</v>
      </c>
    </row>
    <row r="19" spans="1:7" ht="15.6" x14ac:dyDescent="0.25">
      <c r="A19" s="29"/>
      <c r="B19" s="30"/>
      <c r="C19" s="31"/>
    </row>
    <row r="20" spans="1:7" ht="15.6" x14ac:dyDescent="0.3">
      <c r="A20" s="6" t="s">
        <v>40</v>
      </c>
      <c r="B20" s="30"/>
      <c r="C20" s="31"/>
    </row>
    <row r="21" spans="1:7" x14ac:dyDescent="0.25">
      <c r="A21" s="1"/>
    </row>
    <row r="22" spans="1:7" ht="15.6" x14ac:dyDescent="0.25">
      <c r="A22" s="18" t="s">
        <v>41</v>
      </c>
      <c r="B22" s="18" t="s">
        <v>42</v>
      </c>
    </row>
    <row r="23" spans="1:7" x14ac:dyDescent="0.25">
      <c r="A23" s="32" t="s">
        <v>0</v>
      </c>
      <c r="B23" s="290" t="s">
        <v>43</v>
      </c>
    </row>
    <row r="24" spans="1:7" x14ac:dyDescent="0.25">
      <c r="A24" s="32" t="s">
        <v>1</v>
      </c>
      <c r="B24" s="290" t="s">
        <v>44</v>
      </c>
    </row>
    <row r="25" spans="1:7" x14ac:dyDescent="0.25">
      <c r="A25" s="32" t="s">
        <v>5</v>
      </c>
      <c r="B25" s="290" t="s">
        <v>45</v>
      </c>
      <c r="C25" s="32"/>
    </row>
    <row r="26" spans="1:7" x14ac:dyDescent="0.25">
      <c r="A26" s="32" t="s">
        <v>6</v>
      </c>
      <c r="B26" s="290" t="s">
        <v>46</v>
      </c>
      <c r="C26" s="32"/>
    </row>
    <row r="27" spans="1:7" x14ac:dyDescent="0.25">
      <c r="A27" s="32" t="s">
        <v>7</v>
      </c>
      <c r="B27" s="32" t="s">
        <v>47</v>
      </c>
    </row>
    <row r="28" spans="1:7" x14ac:dyDescent="0.25">
      <c r="A28" s="32" t="s">
        <v>8</v>
      </c>
      <c r="B28" s="290" t="s">
        <v>48</v>
      </c>
    </row>
    <row r="29" spans="1:7" x14ac:dyDescent="0.25">
      <c r="A29" s="32" t="s">
        <v>13</v>
      </c>
      <c r="B29" s="290" t="s">
        <v>415</v>
      </c>
    </row>
    <row r="30" spans="1:7" x14ac:dyDescent="0.25">
      <c r="A30" s="32" t="s">
        <v>9</v>
      </c>
      <c r="B30" s="290" t="s">
        <v>49</v>
      </c>
      <c r="C30" s="32"/>
      <c r="D30" s="32"/>
      <c r="E30" s="32"/>
      <c r="F30" s="32"/>
      <c r="G30" s="32"/>
    </row>
    <row r="31" spans="1:7" x14ac:dyDescent="0.25">
      <c r="A31" s="32" t="s">
        <v>454</v>
      </c>
      <c r="B31" s="290" t="s">
        <v>403</v>
      </c>
      <c r="C31" s="32"/>
      <c r="D31" s="32"/>
      <c r="E31" s="32"/>
      <c r="F31" s="32"/>
      <c r="G31" s="32"/>
    </row>
    <row r="32" spans="1:7" x14ac:dyDescent="0.25">
      <c r="A32" s="32" t="s">
        <v>10</v>
      </c>
      <c r="B32" s="19" t="s">
        <v>50</v>
      </c>
      <c r="C32" s="32"/>
      <c r="D32" s="32"/>
      <c r="E32" s="32"/>
      <c r="F32" s="32"/>
      <c r="G32" s="32"/>
    </row>
    <row r="33" spans="1:7" x14ac:dyDescent="0.25">
      <c r="A33" s="32" t="s">
        <v>11</v>
      </c>
      <c r="B33" s="290" t="s">
        <v>51</v>
      </c>
      <c r="C33" s="32"/>
      <c r="D33" s="32"/>
      <c r="E33" s="32"/>
      <c r="F33" s="32"/>
      <c r="G33" s="32"/>
    </row>
    <row r="34" spans="1:7" x14ac:dyDescent="0.25">
      <c r="A34" s="32"/>
      <c r="B34" s="32"/>
      <c r="C34" s="32"/>
      <c r="D34" s="32"/>
      <c r="E34" s="32"/>
      <c r="F34" s="32"/>
      <c r="G34" s="32"/>
    </row>
    <row r="35" spans="1:7" x14ac:dyDescent="0.25">
      <c r="D35" s="32"/>
      <c r="E35" s="32"/>
      <c r="F35" s="32"/>
      <c r="G35" s="32"/>
    </row>
    <row r="36" spans="1:7" x14ac:dyDescent="0.25">
      <c r="C36" s="32"/>
      <c r="D36" s="32"/>
      <c r="E36" s="32"/>
      <c r="F36" s="32"/>
      <c r="G36" s="32"/>
    </row>
    <row r="37" spans="1:7" x14ac:dyDescent="0.25">
      <c r="A37" s="32"/>
      <c r="B37" s="32"/>
      <c r="C37" s="32"/>
      <c r="D37" s="32"/>
      <c r="E37" s="32"/>
      <c r="F37" s="32"/>
      <c r="G37" s="32"/>
    </row>
    <row r="38" spans="1:7" x14ac:dyDescent="0.25">
      <c r="A38" s="32"/>
      <c r="B38" s="32"/>
      <c r="C38" s="32"/>
      <c r="D38" s="32"/>
      <c r="E38" s="32"/>
      <c r="F38" s="32"/>
      <c r="G38" s="32"/>
    </row>
    <row r="39" spans="1:7" x14ac:dyDescent="0.25">
      <c r="A39" s="32"/>
      <c r="B39" s="32"/>
      <c r="C39" s="32"/>
      <c r="D39" s="32"/>
      <c r="E39" s="32"/>
      <c r="F39" s="32"/>
      <c r="G39" s="32"/>
    </row>
    <row r="40" spans="1:7" x14ac:dyDescent="0.25">
      <c r="A40" s="32"/>
      <c r="B40" s="32"/>
      <c r="C40" s="32"/>
      <c r="D40" s="32"/>
      <c r="E40" s="32"/>
      <c r="F40" s="32"/>
      <c r="G40" s="32"/>
    </row>
    <row r="41" spans="1:7" x14ac:dyDescent="0.25">
      <c r="A41" s="32"/>
      <c r="B41" s="32"/>
      <c r="C41" s="32"/>
      <c r="D41" s="32"/>
      <c r="E41" s="32"/>
      <c r="F41" s="32"/>
      <c r="G41" s="32"/>
    </row>
    <row r="42" spans="1:7" x14ac:dyDescent="0.25">
      <c r="A42" s="32"/>
      <c r="B42" s="32"/>
      <c r="C42" s="32"/>
      <c r="D42" s="32"/>
      <c r="E42" s="32"/>
      <c r="F42" s="32"/>
      <c r="G42" s="32"/>
    </row>
    <row r="43" spans="1:7" x14ac:dyDescent="0.25">
      <c r="A43" s="32"/>
      <c r="B43" s="32"/>
      <c r="C43" s="32"/>
      <c r="D43" s="32"/>
      <c r="E43" s="32"/>
      <c r="F43" s="32"/>
      <c r="G43" s="32"/>
    </row>
    <row r="44" spans="1:7" x14ac:dyDescent="0.25">
      <c r="A44" s="32"/>
      <c r="B44" s="32"/>
      <c r="C44" s="32"/>
      <c r="D44" s="32"/>
      <c r="E44" s="32"/>
      <c r="F44" s="32"/>
      <c r="G44" s="32"/>
    </row>
    <row r="45" spans="1:7" x14ac:dyDescent="0.25">
      <c r="A45" s="32"/>
      <c r="B45" s="32"/>
      <c r="C45" s="32"/>
      <c r="D45" s="32"/>
      <c r="E45" s="32"/>
      <c r="F45" s="32"/>
      <c r="G45" s="32"/>
    </row>
    <row r="46" spans="1:7" x14ac:dyDescent="0.25">
      <c r="A46" s="32"/>
      <c r="B46" s="32"/>
      <c r="C46" s="32"/>
      <c r="D46" s="32"/>
      <c r="E46" s="32"/>
      <c r="F46" s="32"/>
      <c r="G46" s="32"/>
    </row>
    <row r="47" spans="1:7" x14ac:dyDescent="0.25">
      <c r="A47" s="32"/>
      <c r="B47" s="32"/>
      <c r="C47" s="32"/>
      <c r="D47" s="32"/>
      <c r="E47" s="32"/>
      <c r="F47" s="32"/>
      <c r="G47" s="32"/>
    </row>
    <row r="48" spans="1:7" x14ac:dyDescent="0.25">
      <c r="A48" s="32"/>
      <c r="B48" s="32"/>
      <c r="C48" s="32"/>
      <c r="D48" s="32"/>
      <c r="E48" s="32"/>
      <c r="F48" s="32"/>
      <c r="G48" s="32"/>
    </row>
    <row r="49" spans="1:7" x14ac:dyDescent="0.25">
      <c r="A49" s="32"/>
      <c r="B49" s="32"/>
      <c r="C49" s="32"/>
      <c r="D49" s="32"/>
      <c r="E49" s="32"/>
      <c r="F49" s="32"/>
      <c r="G49" s="32"/>
    </row>
    <row r="50" spans="1:7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32"/>
      <c r="B51" s="32"/>
      <c r="C51" s="32"/>
      <c r="D51" s="32"/>
      <c r="E51" s="32"/>
      <c r="F51" s="32"/>
      <c r="G51" s="32"/>
    </row>
    <row r="52" spans="1:7" x14ac:dyDescent="0.25">
      <c r="A52" s="32"/>
      <c r="B52" s="32"/>
      <c r="C52" s="32"/>
      <c r="D52" s="32"/>
      <c r="E52" s="32"/>
      <c r="F52" s="32"/>
      <c r="G52" s="32"/>
    </row>
    <row r="53" spans="1:7" x14ac:dyDescent="0.25">
      <c r="A53" s="32"/>
      <c r="B53" s="32"/>
      <c r="C53" s="32"/>
      <c r="D53" s="32"/>
      <c r="E53" s="32"/>
      <c r="F53" s="32"/>
      <c r="G53" s="32"/>
    </row>
    <row r="54" spans="1:7" x14ac:dyDescent="0.25">
      <c r="A54" s="32"/>
      <c r="B54" s="32"/>
      <c r="C54" s="32"/>
      <c r="D54" s="32"/>
      <c r="E54" s="32"/>
      <c r="F54" s="32"/>
      <c r="G54" s="32"/>
    </row>
    <row r="55" spans="1:7" x14ac:dyDescent="0.25">
      <c r="A55" s="32"/>
      <c r="B55" s="32"/>
      <c r="C55" s="32"/>
      <c r="D55" s="32"/>
      <c r="E55" s="32"/>
      <c r="F55" s="32"/>
      <c r="G55" s="32"/>
    </row>
    <row r="56" spans="1:7" x14ac:dyDescent="0.25">
      <c r="A56" s="32"/>
      <c r="B56" s="32"/>
      <c r="C56" s="32"/>
      <c r="D56" s="32"/>
      <c r="E56" s="32"/>
      <c r="F56" s="32"/>
      <c r="G56" s="32"/>
    </row>
    <row r="57" spans="1:7" x14ac:dyDescent="0.25">
      <c r="A57" s="32"/>
      <c r="B57" s="32"/>
      <c r="C57" s="32"/>
      <c r="D57" s="32"/>
      <c r="E57" s="32"/>
      <c r="F57" s="32"/>
      <c r="G57" s="32"/>
    </row>
    <row r="58" spans="1:7" x14ac:dyDescent="0.25">
      <c r="A58" s="32"/>
      <c r="B58" s="32"/>
      <c r="C58" s="32"/>
      <c r="D58" s="32"/>
      <c r="E58" s="32"/>
      <c r="F58" s="32"/>
      <c r="G58" s="32"/>
    </row>
  </sheetData>
  <dataValidations disablePrompts="1" count="7">
    <dataValidation type="list" operator="lessThanOrEqual" allowBlank="1" showInputMessage="1" showErrorMessage="1" errorTitle="Too Many Characters" error="The maximum number of characters that can be entered is 105." sqref="C15" xr:uid="{5A0F8C89-D7A0-454F-B7B4-6E2C71A6D40B}">
      <formula1>"Small Group Only, Large Group Only, Individual"</formula1>
    </dataValidation>
    <dataValidation type="list" operator="lessThanOrEqual" allowBlank="1" showInputMessage="1" showErrorMessage="1" errorTitle="Too Many Characters" error="The maximum number of characters that can be entered is 105." sqref="C18:C20" xr:uid="{66B110D1-782A-4E5E-9C35-E94256FD6820}">
      <formula1>"Initial, Resubmission"</formula1>
    </dataValidation>
    <dataValidation type="list" operator="lessThanOrEqual" allowBlank="1" showInputMessage="1" showErrorMessage="1" errorTitle="Too Many Characters" error="The maximum number of characters that can be entered is 105." sqref="C17" xr:uid="{25B89638-3960-489E-BFF2-C28F72E6D37A}">
      <formula1>"New Product, Existing Product, Both"</formula1>
    </dataValidation>
    <dataValidation type="textLength" operator="lessThanOrEqual" allowBlank="1" showInputMessage="1" showErrorMessage="1" errorTitle="Too Many Characters" error="The maximum number of characters that can be entered is 105." sqref="C9:C14" xr:uid="{8634CDC3-FBCC-401B-BF14-35D18CEC49EA}">
      <formula1>150</formula1>
    </dataValidation>
    <dataValidation type="list" operator="lessThanOrEqual" allowBlank="1" showInputMessage="1" showErrorMessage="1" errorTitle="Too Many Characters" error="The maximum number of characters that can be entered is 105." sqref="C16" xr:uid="{81A7D6ED-0420-4BC8-A422-E950586A9D21}">
      <formula1>"For-profit, Nonprofit"</formula1>
    </dataValidation>
    <dataValidation type="date" operator="greaterThanOrEqual" showInputMessage="1" showErrorMessage="1" errorTitle="Too Many Characters" error="Please enter a date." sqref="C7" xr:uid="{D3E4218F-85A6-4724-AE91-36EFC7C2F07C}">
      <formula1>150</formula1>
    </dataValidation>
    <dataValidation type="date" operator="greaterThanOrEqual" allowBlank="1" showInputMessage="1" showErrorMessage="1" errorTitle="Too Many Characters" error="The maximum number of characters that can be entered is 105." sqref="C8" xr:uid="{78565F36-F880-4A93-BCB7-6E1A54852967}">
      <formula1>150</formula1>
    </dataValidation>
  </dataValidations>
  <pageMargins left="0.7" right="0.7" top="0.75" bottom="0.75" header="0.3" footer="0.3"/>
  <pageSetup scale="72" orientation="landscape" horizontalDpi="1200" verticalDpi="1200" r:id="rId1"/>
  <headerFooter>
    <oddFooter>&amp;L&amp;"Arial,Regular"&amp;12&amp;A
Version Date: July 1, 2024&amp;R&amp;"Arial,Regular"&amp;12Page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F5438-EA7F-4CD7-ADF6-17467749E2AA}">
  <sheetPr codeName="Sheet9"/>
  <dimension ref="A1:AG36"/>
  <sheetViews>
    <sheetView zoomScale="85" zoomScaleNormal="85" workbookViewId="0"/>
  </sheetViews>
  <sheetFormatPr defaultColWidth="8.88671875" defaultRowHeight="14.4" x14ac:dyDescent="0.3"/>
  <cols>
    <col min="1" max="1" width="3.6640625" style="337" customWidth="1"/>
    <col min="2" max="2" width="4.5546875" style="337" customWidth="1"/>
    <col min="3" max="3" width="60.5546875" style="337" customWidth="1"/>
    <col min="4" max="11" width="11.44140625" style="337" customWidth="1"/>
    <col min="12" max="12" width="11.44140625" style="338" customWidth="1"/>
    <col min="13" max="16" width="11.44140625" style="337" customWidth="1"/>
    <col min="17" max="17" width="11.44140625" style="338" customWidth="1"/>
    <col min="18" max="21" width="11.44140625" style="337" customWidth="1"/>
    <col min="22" max="22" width="11.44140625" style="338" customWidth="1"/>
    <col min="23" max="26" width="11.44140625" style="337" customWidth="1"/>
    <col min="27" max="27" width="11.44140625" style="338" customWidth="1"/>
    <col min="28" max="31" width="11.44140625" style="337" customWidth="1"/>
    <col min="32" max="33" width="11.44140625" style="338" customWidth="1"/>
    <col min="34" max="16384" width="8.88671875" style="337"/>
  </cols>
  <sheetData>
    <row r="1" spans="1:33" ht="15.6" x14ac:dyDescent="0.3">
      <c r="A1" s="89" t="s">
        <v>202</v>
      </c>
    </row>
    <row r="2" spans="1:33" ht="15.6" x14ac:dyDescent="0.3">
      <c r="A2" s="33" t="s">
        <v>203</v>
      </c>
      <c r="B2" s="33"/>
      <c r="D2" s="92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  <c r="E2" s="92"/>
      <c r="F2" s="92"/>
    </row>
    <row r="3" spans="1:33" ht="15.6" x14ac:dyDescent="0.3">
      <c r="A3" s="33" t="s">
        <v>23</v>
      </c>
      <c r="B3" s="33"/>
      <c r="D3" s="92" t="str">
        <f>IF(ISBLANK('Cover-Input Page'!$C$11), "SERFF Tracking Number cannot be left blank.  Please fill out cell C11 on the &lt;Cover-Input Page&gt; Tab.", 'Cover-Input Page'!$C$11)</f>
        <v>SERFF Tracking Number cannot be left blank.  Please fill out cell C11 on the &lt;Cover-Input Page&gt; Tab.</v>
      </c>
      <c r="E3" s="92"/>
      <c r="F3" s="92"/>
    </row>
    <row r="8" spans="1:33" ht="15.6" x14ac:dyDescent="0.3">
      <c r="A8" s="339"/>
      <c r="B8" s="33"/>
      <c r="C8" s="33"/>
      <c r="D8" s="339"/>
      <c r="E8" s="339"/>
      <c r="F8" s="339"/>
      <c r="G8" s="339"/>
      <c r="H8" s="339"/>
      <c r="I8" s="339"/>
      <c r="J8" s="339"/>
      <c r="K8" s="339"/>
      <c r="L8" s="340"/>
      <c r="M8" s="339"/>
      <c r="N8" s="339"/>
      <c r="O8" s="339"/>
      <c r="P8" s="339"/>
      <c r="Q8" s="340"/>
      <c r="R8" s="339"/>
      <c r="S8" s="339"/>
      <c r="T8" s="339"/>
      <c r="U8" s="339"/>
      <c r="V8" s="340"/>
      <c r="W8" s="339"/>
      <c r="X8" s="339"/>
      <c r="Y8" s="339"/>
      <c r="Z8" s="339"/>
      <c r="AA8" s="340"/>
      <c r="AB8" s="339"/>
      <c r="AC8" s="339"/>
      <c r="AD8" s="339"/>
      <c r="AE8" s="339"/>
      <c r="AF8" s="340"/>
      <c r="AG8" s="340"/>
    </row>
    <row r="9" spans="1:33" ht="16.2" thickBot="1" x14ac:dyDescent="0.3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91"/>
      <c r="M9" s="33"/>
      <c r="N9" s="33"/>
      <c r="O9" s="33"/>
      <c r="P9" s="33"/>
      <c r="Q9" s="91"/>
      <c r="R9" s="33"/>
      <c r="S9" s="33"/>
      <c r="T9" s="33"/>
      <c r="U9" s="33"/>
      <c r="V9" s="91"/>
      <c r="W9" s="33"/>
      <c r="X9" s="33"/>
      <c r="Y9" s="33"/>
      <c r="Z9" s="33"/>
      <c r="AA9" s="91"/>
      <c r="AB9" s="33"/>
      <c r="AC9" s="33"/>
      <c r="AD9" s="33"/>
      <c r="AE9" s="33"/>
      <c r="AF9" s="91"/>
      <c r="AG9" s="91"/>
    </row>
    <row r="10" spans="1:33" ht="16.2" thickBot="1" x14ac:dyDescent="0.35">
      <c r="A10" s="33"/>
      <c r="B10" s="33"/>
      <c r="C10" s="341"/>
      <c r="D10" s="342"/>
      <c r="E10" s="343"/>
      <c r="F10" s="343"/>
      <c r="G10" s="343"/>
      <c r="H10" s="343"/>
      <c r="I10" s="343"/>
      <c r="J10" s="344" t="s">
        <v>387</v>
      </c>
      <c r="K10" s="344"/>
      <c r="L10" s="345"/>
      <c r="M10" s="343"/>
      <c r="N10" s="343"/>
      <c r="O10" s="343"/>
      <c r="P10" s="343"/>
      <c r="Q10" s="345"/>
      <c r="R10" s="343"/>
      <c r="S10" s="342"/>
      <c r="T10" s="343"/>
      <c r="U10" s="343"/>
      <c r="V10" s="345"/>
      <c r="W10" s="343"/>
      <c r="X10" s="343"/>
      <c r="Y10" s="346" t="s">
        <v>387</v>
      </c>
      <c r="Z10" s="346"/>
      <c r="AA10" s="345"/>
      <c r="AB10" s="343"/>
      <c r="AC10" s="343"/>
      <c r="AD10" s="343"/>
      <c r="AE10" s="343"/>
      <c r="AF10" s="345"/>
      <c r="AG10" s="347"/>
    </row>
    <row r="11" spans="1:33" ht="16.2" thickBot="1" x14ac:dyDescent="0.35">
      <c r="A11" s="33"/>
      <c r="B11" s="33"/>
      <c r="C11" s="341"/>
      <c r="D11" s="348"/>
      <c r="E11" s="349"/>
      <c r="F11" s="349"/>
      <c r="G11" s="349"/>
      <c r="H11" s="349"/>
      <c r="I11" s="349"/>
      <c r="J11" s="350" t="s">
        <v>388</v>
      </c>
      <c r="K11" s="350"/>
      <c r="L11" s="351"/>
      <c r="M11" s="349"/>
      <c r="N11" s="349"/>
      <c r="O11" s="349"/>
      <c r="P11" s="349"/>
      <c r="Q11" s="351"/>
      <c r="R11" s="349"/>
      <c r="S11" s="348"/>
      <c r="T11" s="349"/>
      <c r="U11" s="349"/>
      <c r="V11" s="351"/>
      <c r="W11" s="349"/>
      <c r="X11" s="349"/>
      <c r="Y11" s="352" t="s">
        <v>389</v>
      </c>
      <c r="Z11" s="352"/>
      <c r="AA11" s="351"/>
      <c r="AB11" s="349"/>
      <c r="AC11" s="349"/>
      <c r="AD11" s="349"/>
      <c r="AE11" s="349"/>
      <c r="AF11" s="351"/>
      <c r="AG11" s="353"/>
    </row>
    <row r="12" spans="1:33" ht="16.2" thickBot="1" x14ac:dyDescent="0.35">
      <c r="A12" s="33"/>
      <c r="B12" s="33"/>
      <c r="C12" s="341"/>
      <c r="D12" s="354"/>
      <c r="E12" s="355" t="s">
        <v>390</v>
      </c>
      <c r="F12" s="355"/>
      <c r="G12" s="356"/>
      <c r="H12" s="356"/>
      <c r="I12" s="354"/>
      <c r="J12" s="357" t="s">
        <v>391</v>
      </c>
      <c r="K12" s="357"/>
      <c r="L12" s="358"/>
      <c r="M12" s="356"/>
      <c r="N12" s="359"/>
      <c r="O12" s="360" t="s">
        <v>392</v>
      </c>
      <c r="P12" s="360"/>
      <c r="Q12" s="361"/>
      <c r="R12" s="356"/>
      <c r="S12" s="354"/>
      <c r="T12" s="355" t="s">
        <v>390</v>
      </c>
      <c r="U12" s="355"/>
      <c r="V12" s="358"/>
      <c r="W12" s="356"/>
      <c r="X12" s="354"/>
      <c r="Y12" s="355" t="s">
        <v>391</v>
      </c>
      <c r="Z12" s="355"/>
      <c r="AA12" s="358"/>
      <c r="AB12" s="356"/>
      <c r="AC12" s="362"/>
      <c r="AD12" s="363" t="s">
        <v>392</v>
      </c>
      <c r="AE12" s="363"/>
      <c r="AF12" s="364"/>
      <c r="AG12" s="365"/>
    </row>
    <row r="13" spans="1:33" ht="30.6" thickBot="1" x14ac:dyDescent="0.35">
      <c r="A13" s="366" t="s">
        <v>409</v>
      </c>
      <c r="B13" s="367"/>
      <c r="C13" s="368"/>
      <c r="D13" s="369">
        <f>YEAR('Cover-Input Page'!$C$7)-4</f>
        <v>2020</v>
      </c>
      <c r="E13" s="370">
        <f>YEAR('Cover-Input Page'!$C$7)-3</f>
        <v>2021</v>
      </c>
      <c r="F13" s="370">
        <f>YEAR('Cover-Input Page'!$C$7)-2</f>
        <v>2022</v>
      </c>
      <c r="G13" s="371" t="str">
        <f>(YEAR('Cover-Input Page'!$C$7)-1)&amp;"*"&amp;CHAR(10)&amp;"Projected"</f>
        <v>2023*
Projected</v>
      </c>
      <c r="H13" s="372" t="str">
        <f>YEAR('Cover-Input Page'!$C$7)&amp;"*"&amp;CHAR(10)&amp;"Projected"</f>
        <v>2024*
Projected</v>
      </c>
      <c r="I13" s="369">
        <f>YEAR('Cover-Input Page'!$C$7)-4</f>
        <v>2020</v>
      </c>
      <c r="J13" s="370">
        <f>YEAR('Cover-Input Page'!$C$7)-3</f>
        <v>2021</v>
      </c>
      <c r="K13" s="370">
        <f>YEAR('Cover-Input Page'!$C$7)-2</f>
        <v>2022</v>
      </c>
      <c r="L13" s="371" t="str">
        <f>(YEAR('Cover-Input Page'!$C$7)-1)&amp;"*"&amp;CHAR(10)&amp;"Projected"</f>
        <v>2023*
Projected</v>
      </c>
      <c r="M13" s="372" t="str">
        <f>YEAR('Cover-Input Page'!$C$7)&amp;"*"&amp;CHAR(10)&amp;"Projected"</f>
        <v>2024*
Projected</v>
      </c>
      <c r="N13" s="369">
        <f>YEAR('Cover-Input Page'!$C$7)-4</f>
        <v>2020</v>
      </c>
      <c r="O13" s="370">
        <f>YEAR('Cover-Input Page'!$C$7)-3</f>
        <v>2021</v>
      </c>
      <c r="P13" s="370">
        <f>YEAR('Cover-Input Page'!$C$7)-2</f>
        <v>2022</v>
      </c>
      <c r="Q13" s="371" t="str">
        <f>(YEAR('Cover-Input Page'!$C$7)-1)&amp;"*"&amp;CHAR(10)&amp;"Projected"</f>
        <v>2023*
Projected</v>
      </c>
      <c r="R13" s="372" t="str">
        <f>YEAR('Cover-Input Page'!$C$7)&amp;"*"&amp;CHAR(10)&amp;"Projected"</f>
        <v>2024*
Projected</v>
      </c>
      <c r="S13" s="369">
        <f>YEAR('Cover-Input Page'!$C$7)-4</f>
        <v>2020</v>
      </c>
      <c r="T13" s="370">
        <f>YEAR('Cover-Input Page'!$C$7)-3</f>
        <v>2021</v>
      </c>
      <c r="U13" s="370">
        <f>YEAR('Cover-Input Page'!$C$7)-2</f>
        <v>2022</v>
      </c>
      <c r="V13" s="371" t="str">
        <f>(YEAR('Cover-Input Page'!$C$7)-1)&amp;"*"&amp;CHAR(10)&amp;"Projected"</f>
        <v>2023*
Projected</v>
      </c>
      <c r="W13" s="372" t="str">
        <f>YEAR('Cover-Input Page'!$C$7)&amp;"*"&amp;CHAR(10)&amp;"Projected"</f>
        <v>2024*
Projected</v>
      </c>
      <c r="X13" s="369">
        <f>YEAR('Cover-Input Page'!$C$7)-4</f>
        <v>2020</v>
      </c>
      <c r="Y13" s="370">
        <f>YEAR('Cover-Input Page'!$C$7)-3</f>
        <v>2021</v>
      </c>
      <c r="Z13" s="370">
        <f>YEAR('Cover-Input Page'!$C$7)-2</f>
        <v>2022</v>
      </c>
      <c r="AA13" s="371" t="str">
        <f>(YEAR('Cover-Input Page'!$C$7)-1)&amp;"*"&amp;CHAR(10)&amp;"Projected"</f>
        <v>2023*
Projected</v>
      </c>
      <c r="AB13" s="372" t="str">
        <f>YEAR('Cover-Input Page'!$C$7)&amp;"*"&amp;CHAR(10)&amp;"Projected"</f>
        <v>2024*
Projected</v>
      </c>
      <c r="AC13" s="369">
        <f>YEAR('Cover-Input Page'!$C$7)-4</f>
        <v>2020</v>
      </c>
      <c r="AD13" s="370">
        <f>YEAR('Cover-Input Page'!$C$7)-3</f>
        <v>2021</v>
      </c>
      <c r="AE13" s="370">
        <f>YEAR('Cover-Input Page'!$C$7)-2</f>
        <v>2022</v>
      </c>
      <c r="AF13" s="371" t="str">
        <f>(YEAR('Cover-Input Page'!$C$7)-1)&amp;"*"&amp;CHAR(10)&amp;"Projected"</f>
        <v>2023*
Projected</v>
      </c>
      <c r="AG13" s="373" t="str">
        <f>YEAR('Cover-Input Page'!$C$7)&amp;"*"&amp;CHAR(10)&amp;"Projected"</f>
        <v>2024*
Projected</v>
      </c>
    </row>
    <row r="14" spans="1:33" ht="15.6" x14ac:dyDescent="0.3">
      <c r="A14" s="374">
        <v>1</v>
      </c>
      <c r="B14" s="375" t="s">
        <v>410</v>
      </c>
      <c r="C14" s="376"/>
      <c r="D14" s="377"/>
      <c r="E14" s="378"/>
      <c r="F14" s="378"/>
      <c r="G14" s="378"/>
      <c r="H14" s="378"/>
      <c r="I14" s="377"/>
      <c r="J14" s="378"/>
      <c r="K14" s="378"/>
      <c r="L14" s="379"/>
      <c r="M14" s="378"/>
      <c r="N14" s="377"/>
      <c r="O14" s="378"/>
      <c r="P14" s="378"/>
      <c r="Q14" s="379"/>
      <c r="R14" s="378"/>
      <c r="S14" s="377"/>
      <c r="T14" s="378"/>
      <c r="U14" s="378"/>
      <c r="V14" s="379"/>
      <c r="W14" s="378"/>
      <c r="X14" s="377"/>
      <c r="Y14" s="378"/>
      <c r="Z14" s="378"/>
      <c r="AA14" s="379"/>
      <c r="AB14" s="378"/>
      <c r="AC14" s="377"/>
      <c r="AD14" s="378"/>
      <c r="AE14" s="378"/>
      <c r="AF14" s="379"/>
      <c r="AG14" s="380"/>
    </row>
    <row r="15" spans="1:33" ht="30" x14ac:dyDescent="0.3">
      <c r="A15" s="381"/>
      <c r="B15" s="382">
        <v>1.2</v>
      </c>
      <c r="C15" s="383" t="s">
        <v>399</v>
      </c>
      <c r="D15" s="384"/>
      <c r="E15" s="385"/>
      <c r="F15" s="385"/>
      <c r="G15" s="385"/>
      <c r="H15" s="385"/>
      <c r="I15" s="384"/>
      <c r="J15" s="385"/>
      <c r="K15" s="385"/>
      <c r="L15" s="386"/>
      <c r="M15" s="385"/>
      <c r="N15" s="384"/>
      <c r="O15" s="385"/>
      <c r="P15" s="385"/>
      <c r="Q15" s="386"/>
      <c r="R15" s="385"/>
      <c r="S15" s="384"/>
      <c r="T15" s="385"/>
      <c r="U15" s="385"/>
      <c r="V15" s="386"/>
      <c r="W15" s="385"/>
      <c r="X15" s="384"/>
      <c r="Y15" s="385"/>
      <c r="Z15" s="385"/>
      <c r="AA15" s="386"/>
      <c r="AB15" s="385"/>
      <c r="AC15" s="384"/>
      <c r="AD15" s="385"/>
      <c r="AE15" s="385"/>
      <c r="AF15" s="386"/>
      <c r="AG15" s="387"/>
    </row>
    <row r="16" spans="1:33" ht="15.6" x14ac:dyDescent="0.3">
      <c r="A16" s="381"/>
      <c r="B16" s="382">
        <v>1.3</v>
      </c>
      <c r="C16" s="383" t="s">
        <v>400</v>
      </c>
      <c r="D16" s="429">
        <f>D15</f>
        <v>0</v>
      </c>
      <c r="E16" s="429">
        <f t="shared" ref="E16:AG16" si="0">E15</f>
        <v>0</v>
      </c>
      <c r="F16" s="429">
        <f t="shared" si="0"/>
        <v>0</v>
      </c>
      <c r="G16" s="429">
        <f t="shared" si="0"/>
        <v>0</v>
      </c>
      <c r="H16" s="430">
        <f t="shared" si="0"/>
        <v>0</v>
      </c>
      <c r="I16" s="429">
        <f t="shared" si="0"/>
        <v>0</v>
      </c>
      <c r="J16" s="429">
        <f t="shared" si="0"/>
        <v>0</v>
      </c>
      <c r="K16" s="429">
        <f t="shared" si="0"/>
        <v>0</v>
      </c>
      <c r="L16" s="429">
        <f t="shared" si="0"/>
        <v>0</v>
      </c>
      <c r="M16" s="430">
        <f t="shared" si="0"/>
        <v>0</v>
      </c>
      <c r="N16" s="429">
        <f t="shared" si="0"/>
        <v>0</v>
      </c>
      <c r="O16" s="429">
        <f t="shared" si="0"/>
        <v>0</v>
      </c>
      <c r="P16" s="429">
        <f t="shared" si="0"/>
        <v>0</v>
      </c>
      <c r="Q16" s="431">
        <f t="shared" si="0"/>
        <v>0</v>
      </c>
      <c r="R16" s="430">
        <f t="shared" si="0"/>
        <v>0</v>
      </c>
      <c r="S16" s="429">
        <f t="shared" si="0"/>
        <v>0</v>
      </c>
      <c r="T16" s="429">
        <f t="shared" si="0"/>
        <v>0</v>
      </c>
      <c r="U16" s="429">
        <f t="shared" si="0"/>
        <v>0</v>
      </c>
      <c r="V16" s="431">
        <f t="shared" si="0"/>
        <v>0</v>
      </c>
      <c r="W16" s="430">
        <f t="shared" si="0"/>
        <v>0</v>
      </c>
      <c r="X16" s="429">
        <f t="shared" si="0"/>
        <v>0</v>
      </c>
      <c r="Y16" s="429">
        <f t="shared" si="0"/>
        <v>0</v>
      </c>
      <c r="Z16" s="429">
        <f t="shared" si="0"/>
        <v>0</v>
      </c>
      <c r="AA16" s="431">
        <f t="shared" si="0"/>
        <v>0</v>
      </c>
      <c r="AB16" s="430">
        <f t="shared" si="0"/>
        <v>0</v>
      </c>
      <c r="AC16" s="429">
        <f t="shared" si="0"/>
        <v>0</v>
      </c>
      <c r="AD16" s="429">
        <f t="shared" si="0"/>
        <v>0</v>
      </c>
      <c r="AE16" s="429">
        <f t="shared" si="0"/>
        <v>0</v>
      </c>
      <c r="AF16" s="431">
        <f t="shared" si="0"/>
        <v>0</v>
      </c>
      <c r="AG16" s="432">
        <f t="shared" si="0"/>
        <v>0</v>
      </c>
    </row>
    <row r="17" spans="1:33" ht="15.6" x14ac:dyDescent="0.3">
      <c r="A17" s="388"/>
      <c r="B17" s="389"/>
      <c r="C17" s="390" t="s">
        <v>393</v>
      </c>
      <c r="D17" s="391"/>
      <c r="E17" s="392"/>
      <c r="F17" s="392"/>
      <c r="G17" s="392"/>
      <c r="H17" s="392"/>
      <c r="I17" s="391"/>
      <c r="J17" s="392"/>
      <c r="K17" s="392"/>
      <c r="L17" s="393"/>
      <c r="M17" s="392"/>
      <c r="N17" s="391"/>
      <c r="O17" s="392"/>
      <c r="P17" s="392"/>
      <c r="Q17" s="393"/>
      <c r="R17" s="392"/>
      <c r="S17" s="391"/>
      <c r="T17" s="392"/>
      <c r="U17" s="392"/>
      <c r="V17" s="393"/>
      <c r="W17" s="392"/>
      <c r="X17" s="391"/>
      <c r="Y17" s="392"/>
      <c r="Z17" s="392"/>
      <c r="AA17" s="393"/>
      <c r="AB17" s="392"/>
      <c r="AC17" s="391"/>
      <c r="AD17" s="392"/>
      <c r="AE17" s="392"/>
      <c r="AF17" s="393"/>
      <c r="AG17" s="394"/>
    </row>
    <row r="18" spans="1:33" ht="15.6" x14ac:dyDescent="0.3">
      <c r="A18" s="395">
        <v>2</v>
      </c>
      <c r="B18" s="396" t="s">
        <v>411</v>
      </c>
      <c r="C18" s="397"/>
      <c r="D18" s="398"/>
      <c r="E18" s="378"/>
      <c r="F18" s="378"/>
      <c r="G18" s="378"/>
      <c r="H18" s="399"/>
      <c r="I18" s="398"/>
      <c r="J18" s="378"/>
      <c r="K18" s="378"/>
      <c r="L18" s="379"/>
      <c r="M18" s="399"/>
      <c r="N18" s="398"/>
      <c r="O18" s="378"/>
      <c r="P18" s="378"/>
      <c r="Q18" s="379"/>
      <c r="R18" s="399"/>
      <c r="S18" s="398"/>
      <c r="T18" s="378"/>
      <c r="U18" s="378"/>
      <c r="V18" s="379"/>
      <c r="W18" s="399"/>
      <c r="X18" s="398"/>
      <c r="Y18" s="378"/>
      <c r="Z18" s="378"/>
      <c r="AA18" s="379"/>
      <c r="AB18" s="399"/>
      <c r="AC18" s="398"/>
      <c r="AD18" s="378"/>
      <c r="AE18" s="378"/>
      <c r="AF18" s="379"/>
      <c r="AG18" s="400"/>
    </row>
    <row r="19" spans="1:33" ht="15.6" x14ac:dyDescent="0.3">
      <c r="A19" s="381"/>
      <c r="B19" s="382">
        <v>2.1</v>
      </c>
      <c r="C19" s="383" t="s">
        <v>401</v>
      </c>
      <c r="D19" s="384"/>
      <c r="E19" s="385"/>
      <c r="F19" s="385"/>
      <c r="G19" s="385"/>
      <c r="H19" s="385"/>
      <c r="I19" s="384"/>
      <c r="J19" s="385"/>
      <c r="K19" s="385"/>
      <c r="L19" s="386"/>
      <c r="M19" s="385"/>
      <c r="N19" s="384"/>
      <c r="O19" s="385"/>
      <c r="P19" s="385"/>
      <c r="Q19" s="386"/>
      <c r="R19" s="385"/>
      <c r="S19" s="384"/>
      <c r="T19" s="385"/>
      <c r="U19" s="385"/>
      <c r="V19" s="386"/>
      <c r="W19" s="385"/>
      <c r="X19" s="384"/>
      <c r="Y19" s="385"/>
      <c r="Z19" s="385"/>
      <c r="AA19" s="386"/>
      <c r="AB19" s="385"/>
      <c r="AC19" s="384"/>
      <c r="AD19" s="385"/>
      <c r="AE19" s="385"/>
      <c r="AF19" s="386"/>
      <c r="AG19" s="387"/>
    </row>
    <row r="20" spans="1:33" ht="15.6" x14ac:dyDescent="0.3">
      <c r="A20" s="381"/>
      <c r="B20" s="382">
        <v>2.2000000000000002</v>
      </c>
      <c r="C20" s="383" t="s">
        <v>398</v>
      </c>
      <c r="D20" s="384"/>
      <c r="E20" s="385"/>
      <c r="F20" s="385"/>
      <c r="G20" s="385"/>
      <c r="H20" s="385"/>
      <c r="I20" s="384"/>
      <c r="J20" s="385"/>
      <c r="K20" s="385"/>
      <c r="L20" s="386"/>
      <c r="M20" s="385"/>
      <c r="N20" s="384"/>
      <c r="O20" s="385"/>
      <c r="P20" s="385"/>
      <c r="Q20" s="386"/>
      <c r="R20" s="385"/>
      <c r="S20" s="384"/>
      <c r="T20" s="385"/>
      <c r="U20" s="385"/>
      <c r="V20" s="386"/>
      <c r="W20" s="385"/>
      <c r="X20" s="384"/>
      <c r="Y20" s="385"/>
      <c r="Z20" s="385"/>
      <c r="AA20" s="386"/>
      <c r="AB20" s="385"/>
      <c r="AC20" s="384"/>
      <c r="AD20" s="385"/>
      <c r="AE20" s="385"/>
      <c r="AF20" s="386"/>
      <c r="AG20" s="387"/>
    </row>
    <row r="21" spans="1:33" ht="15.6" x14ac:dyDescent="0.3">
      <c r="A21" s="381"/>
      <c r="B21" s="382">
        <v>2.2999999999999998</v>
      </c>
      <c r="C21" s="383" t="s">
        <v>402</v>
      </c>
      <c r="D21" s="429">
        <f t="shared" ref="D21:AG21" si="1">D19-D20</f>
        <v>0</v>
      </c>
      <c r="E21" s="429">
        <f t="shared" si="1"/>
        <v>0</v>
      </c>
      <c r="F21" s="429">
        <f t="shared" si="1"/>
        <v>0</v>
      </c>
      <c r="G21" s="429">
        <f t="shared" si="1"/>
        <v>0</v>
      </c>
      <c r="H21" s="430">
        <f t="shared" si="1"/>
        <v>0</v>
      </c>
      <c r="I21" s="429">
        <f t="shared" si="1"/>
        <v>0</v>
      </c>
      <c r="J21" s="429">
        <f t="shared" si="1"/>
        <v>0</v>
      </c>
      <c r="K21" s="429">
        <f t="shared" si="1"/>
        <v>0</v>
      </c>
      <c r="L21" s="429">
        <f t="shared" si="1"/>
        <v>0</v>
      </c>
      <c r="M21" s="430">
        <f t="shared" si="1"/>
        <v>0</v>
      </c>
      <c r="N21" s="429">
        <f t="shared" si="1"/>
        <v>0</v>
      </c>
      <c r="O21" s="429">
        <f t="shared" si="1"/>
        <v>0</v>
      </c>
      <c r="P21" s="429">
        <f t="shared" si="1"/>
        <v>0</v>
      </c>
      <c r="Q21" s="431">
        <f t="shared" si="1"/>
        <v>0</v>
      </c>
      <c r="R21" s="430">
        <f t="shared" si="1"/>
        <v>0</v>
      </c>
      <c r="S21" s="429">
        <f t="shared" si="1"/>
        <v>0</v>
      </c>
      <c r="T21" s="429">
        <f t="shared" si="1"/>
        <v>0</v>
      </c>
      <c r="U21" s="429">
        <f t="shared" si="1"/>
        <v>0</v>
      </c>
      <c r="V21" s="431">
        <f t="shared" si="1"/>
        <v>0</v>
      </c>
      <c r="W21" s="430">
        <f t="shared" si="1"/>
        <v>0</v>
      </c>
      <c r="X21" s="429">
        <f t="shared" si="1"/>
        <v>0</v>
      </c>
      <c r="Y21" s="429">
        <f t="shared" si="1"/>
        <v>0</v>
      </c>
      <c r="Z21" s="429">
        <f t="shared" si="1"/>
        <v>0</v>
      </c>
      <c r="AA21" s="431">
        <f t="shared" si="1"/>
        <v>0</v>
      </c>
      <c r="AB21" s="430">
        <f t="shared" si="1"/>
        <v>0</v>
      </c>
      <c r="AC21" s="429">
        <f t="shared" si="1"/>
        <v>0</v>
      </c>
      <c r="AD21" s="429">
        <f t="shared" si="1"/>
        <v>0</v>
      </c>
      <c r="AE21" s="429">
        <f t="shared" si="1"/>
        <v>0</v>
      </c>
      <c r="AF21" s="431">
        <f t="shared" si="1"/>
        <v>0</v>
      </c>
      <c r="AG21" s="432">
        <f t="shared" si="1"/>
        <v>0</v>
      </c>
    </row>
    <row r="22" spans="1:33" ht="15.6" x14ac:dyDescent="0.3">
      <c r="A22" s="388"/>
      <c r="B22" s="401"/>
      <c r="C22" s="402"/>
      <c r="D22" s="403"/>
      <c r="E22" s="404"/>
      <c r="F22" s="404"/>
      <c r="G22" s="404"/>
      <c r="H22" s="404"/>
      <c r="I22" s="403"/>
      <c r="J22" s="404"/>
      <c r="K22" s="404"/>
      <c r="L22" s="405"/>
      <c r="M22" s="404"/>
      <c r="N22" s="403"/>
      <c r="O22" s="404"/>
      <c r="P22" s="404"/>
      <c r="Q22" s="405"/>
      <c r="R22" s="404"/>
      <c r="S22" s="403"/>
      <c r="T22" s="404"/>
      <c r="U22" s="404"/>
      <c r="V22" s="405"/>
      <c r="W22" s="404"/>
      <c r="X22" s="403"/>
      <c r="Y22" s="404"/>
      <c r="Z22" s="404"/>
      <c r="AA22" s="405"/>
      <c r="AB22" s="404"/>
      <c r="AC22" s="403"/>
      <c r="AD22" s="404"/>
      <c r="AE22" s="404"/>
      <c r="AF22" s="405"/>
      <c r="AG22" s="406"/>
    </row>
    <row r="23" spans="1:33" ht="15.6" x14ac:dyDescent="0.3">
      <c r="A23" s="395">
        <v>3</v>
      </c>
      <c r="B23" s="407">
        <v>3.1</v>
      </c>
      <c r="C23" s="408" t="s">
        <v>429</v>
      </c>
      <c r="D23" s="409"/>
      <c r="E23" s="410"/>
      <c r="F23" s="410"/>
      <c r="G23" s="410"/>
      <c r="H23" s="410"/>
      <c r="I23" s="409"/>
      <c r="J23" s="410"/>
      <c r="K23" s="410"/>
      <c r="L23" s="411"/>
      <c r="M23" s="410"/>
      <c r="N23" s="409"/>
      <c r="O23" s="410"/>
      <c r="P23" s="410"/>
      <c r="Q23" s="411"/>
      <c r="R23" s="410"/>
      <c r="S23" s="409"/>
      <c r="T23" s="410"/>
      <c r="U23" s="410"/>
      <c r="V23" s="411"/>
      <c r="W23" s="410"/>
      <c r="X23" s="409"/>
      <c r="Y23" s="410"/>
      <c r="Z23" s="410"/>
      <c r="AA23" s="411"/>
      <c r="AB23" s="410"/>
      <c r="AC23" s="409"/>
      <c r="AD23" s="410"/>
      <c r="AE23" s="410"/>
      <c r="AF23" s="411"/>
      <c r="AG23" s="412"/>
    </row>
    <row r="24" spans="1:33" ht="15.6" x14ac:dyDescent="0.3">
      <c r="A24" s="413"/>
      <c r="B24" s="401"/>
      <c r="C24" s="402"/>
      <c r="D24" s="403"/>
      <c r="E24" s="404"/>
      <c r="F24" s="404"/>
      <c r="G24" s="404"/>
      <c r="H24" s="404"/>
      <c r="I24" s="414"/>
      <c r="J24" s="415"/>
      <c r="K24" s="415"/>
      <c r="L24" s="416"/>
      <c r="M24" s="404"/>
      <c r="N24" s="414"/>
      <c r="O24" s="415"/>
      <c r="P24" s="415"/>
      <c r="Q24" s="416"/>
      <c r="R24" s="404"/>
      <c r="S24" s="403"/>
      <c r="T24" s="404"/>
      <c r="U24" s="404"/>
      <c r="V24" s="405"/>
      <c r="W24" s="404"/>
      <c r="X24" s="414"/>
      <c r="Y24" s="415"/>
      <c r="Z24" s="415"/>
      <c r="AA24" s="416"/>
      <c r="AB24" s="404"/>
      <c r="AC24" s="414"/>
      <c r="AD24" s="415"/>
      <c r="AE24" s="415"/>
      <c r="AF24" s="416"/>
      <c r="AG24" s="417"/>
    </row>
    <row r="25" spans="1:33" ht="15.6" x14ac:dyDescent="0.3">
      <c r="A25" s="418"/>
      <c r="B25" s="33">
        <v>4.0999999999999996</v>
      </c>
      <c r="C25" s="341" t="s">
        <v>381</v>
      </c>
      <c r="D25" s="433" t="str">
        <f>IFERROR(D16/D21,"0")</f>
        <v>0</v>
      </c>
      <c r="E25" s="434" t="str">
        <f t="shared" ref="E25:AG25" si="2">IFERROR(E16/E21,"0")</f>
        <v>0</v>
      </c>
      <c r="F25" s="434" t="str">
        <f t="shared" si="2"/>
        <v>0</v>
      </c>
      <c r="G25" s="434" t="str">
        <f t="shared" si="2"/>
        <v>0</v>
      </c>
      <c r="H25" s="435" t="str">
        <f t="shared" si="2"/>
        <v>0</v>
      </c>
      <c r="I25" s="434" t="str">
        <f t="shared" si="2"/>
        <v>0</v>
      </c>
      <c r="J25" s="434" t="str">
        <f t="shared" si="2"/>
        <v>0</v>
      </c>
      <c r="K25" s="434" t="str">
        <f t="shared" si="2"/>
        <v>0</v>
      </c>
      <c r="L25" s="434" t="str">
        <f t="shared" si="2"/>
        <v>0</v>
      </c>
      <c r="M25" s="435" t="str">
        <f t="shared" si="2"/>
        <v>0</v>
      </c>
      <c r="N25" s="434" t="str">
        <f t="shared" si="2"/>
        <v>0</v>
      </c>
      <c r="O25" s="434" t="str">
        <f t="shared" si="2"/>
        <v>0</v>
      </c>
      <c r="P25" s="434" t="str">
        <f t="shared" si="2"/>
        <v>0</v>
      </c>
      <c r="Q25" s="434" t="str">
        <f t="shared" si="2"/>
        <v>0</v>
      </c>
      <c r="R25" s="435" t="str">
        <f t="shared" si="2"/>
        <v>0</v>
      </c>
      <c r="S25" s="434" t="str">
        <f t="shared" si="2"/>
        <v>0</v>
      </c>
      <c r="T25" s="434" t="str">
        <f t="shared" si="2"/>
        <v>0</v>
      </c>
      <c r="U25" s="434" t="str">
        <f t="shared" si="2"/>
        <v>0</v>
      </c>
      <c r="V25" s="434" t="str">
        <f t="shared" si="2"/>
        <v>0</v>
      </c>
      <c r="W25" s="435" t="str">
        <f t="shared" si="2"/>
        <v>0</v>
      </c>
      <c r="X25" s="434" t="str">
        <f t="shared" si="2"/>
        <v>0</v>
      </c>
      <c r="Y25" s="434" t="str">
        <f t="shared" si="2"/>
        <v>0</v>
      </c>
      <c r="Z25" s="434" t="str">
        <f t="shared" si="2"/>
        <v>0</v>
      </c>
      <c r="AA25" s="434" t="str">
        <f t="shared" si="2"/>
        <v>0</v>
      </c>
      <c r="AB25" s="435" t="str">
        <f t="shared" si="2"/>
        <v>0</v>
      </c>
      <c r="AC25" s="433" t="str">
        <f t="shared" si="2"/>
        <v>0</v>
      </c>
      <c r="AD25" s="434" t="str">
        <f t="shared" si="2"/>
        <v>0</v>
      </c>
      <c r="AE25" s="434" t="str">
        <f t="shared" si="2"/>
        <v>0</v>
      </c>
      <c r="AF25" s="434" t="str">
        <f t="shared" si="2"/>
        <v>0</v>
      </c>
      <c r="AG25" s="435" t="str">
        <f t="shared" si="2"/>
        <v>0</v>
      </c>
    </row>
    <row r="26" spans="1:33" ht="16.2" thickBot="1" x14ac:dyDescent="0.35">
      <c r="A26" s="419"/>
      <c r="B26" s="420"/>
      <c r="C26" s="421"/>
      <c r="D26" s="422"/>
      <c r="E26" s="423"/>
      <c r="F26" s="423"/>
      <c r="G26" s="423"/>
      <c r="H26" s="423"/>
      <c r="I26" s="422"/>
      <c r="J26" s="423"/>
      <c r="K26" s="423"/>
      <c r="L26" s="424"/>
      <c r="M26" s="423"/>
      <c r="N26" s="422"/>
      <c r="O26" s="423"/>
      <c r="P26" s="423"/>
      <c r="Q26" s="424"/>
      <c r="R26" s="423"/>
      <c r="S26" s="422"/>
      <c r="T26" s="423"/>
      <c r="U26" s="423"/>
      <c r="V26" s="424"/>
      <c r="W26" s="423"/>
      <c r="X26" s="422"/>
      <c r="Y26" s="423"/>
      <c r="Z26" s="423"/>
      <c r="AA26" s="424"/>
      <c r="AB26" s="423"/>
      <c r="AC26" s="422"/>
      <c r="AD26" s="423"/>
      <c r="AE26" s="423"/>
      <c r="AF26" s="424"/>
      <c r="AG26" s="425"/>
    </row>
    <row r="27" spans="1:33" ht="15.6" x14ac:dyDescent="0.3">
      <c r="A27" s="33"/>
      <c r="B27" s="426"/>
      <c r="C27" s="426"/>
      <c r="D27" s="33"/>
      <c r="E27" s="33"/>
      <c r="F27" s="33"/>
      <c r="G27" s="33"/>
      <c r="H27" s="33"/>
      <c r="I27" s="33"/>
      <c r="J27" s="33"/>
      <c r="K27" s="33"/>
      <c r="L27" s="91"/>
      <c r="M27" s="33"/>
      <c r="N27" s="33"/>
      <c r="O27" s="33"/>
      <c r="P27" s="33"/>
      <c r="Q27" s="91"/>
      <c r="R27" s="33"/>
      <c r="S27" s="33"/>
      <c r="T27" s="33"/>
      <c r="U27" s="33"/>
      <c r="V27" s="91"/>
      <c r="W27" s="33"/>
      <c r="X27" s="33"/>
      <c r="Y27" s="33"/>
      <c r="Z27" s="33"/>
      <c r="AA27" s="91"/>
      <c r="AB27" s="33"/>
      <c r="AC27" s="33"/>
      <c r="AD27" s="33"/>
      <c r="AE27" s="33"/>
      <c r="AF27" s="91"/>
      <c r="AG27" s="91"/>
    </row>
    <row r="28" spans="1:33" ht="15.6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91"/>
      <c r="M28" s="33"/>
      <c r="N28" s="33"/>
      <c r="O28" s="33"/>
      <c r="P28" s="33"/>
      <c r="Q28" s="91"/>
      <c r="R28" s="33"/>
      <c r="S28" s="33"/>
      <c r="T28" s="33"/>
      <c r="U28" s="33"/>
      <c r="V28" s="91"/>
      <c r="W28" s="33"/>
      <c r="X28" s="33"/>
      <c r="Y28" s="33"/>
      <c r="Z28" s="33"/>
      <c r="AA28" s="91"/>
      <c r="AB28" s="33"/>
      <c r="AC28" s="33"/>
      <c r="AD28" s="33"/>
      <c r="AE28" s="33"/>
      <c r="AF28" s="91"/>
      <c r="AG28" s="91"/>
    </row>
    <row r="29" spans="1:33" ht="15.6" x14ac:dyDescent="0.3">
      <c r="A29" s="33"/>
      <c r="B29" s="89" t="s">
        <v>394</v>
      </c>
      <c r="C29" s="89"/>
      <c r="D29" s="89"/>
      <c r="E29" s="33"/>
      <c r="F29" s="33"/>
      <c r="G29" s="33"/>
      <c r="H29" s="33"/>
      <c r="I29" s="33"/>
      <c r="J29" s="33"/>
      <c r="K29" s="33"/>
      <c r="L29" s="91"/>
      <c r="M29" s="33"/>
      <c r="N29" s="33"/>
      <c r="O29" s="33"/>
      <c r="P29" s="33"/>
      <c r="Q29" s="91"/>
      <c r="R29" s="33"/>
      <c r="S29" s="89"/>
      <c r="T29" s="33"/>
      <c r="U29" s="33"/>
      <c r="V29" s="91"/>
      <c r="W29" s="33"/>
      <c r="X29" s="33"/>
      <c r="Y29" s="33"/>
      <c r="Z29" s="33"/>
      <c r="AA29" s="91"/>
      <c r="AB29" s="33"/>
      <c r="AC29" s="33"/>
      <c r="AD29" s="33"/>
      <c r="AE29" s="33"/>
      <c r="AF29" s="91"/>
      <c r="AG29" s="91"/>
    </row>
    <row r="30" spans="1:33" ht="31.5" customHeight="1" x14ac:dyDescent="0.3">
      <c r="A30" s="33"/>
      <c r="B30" s="89"/>
      <c r="C30" s="428" t="s">
        <v>431</v>
      </c>
      <c r="D30" s="428"/>
      <c r="E30" s="33"/>
      <c r="F30" s="33"/>
      <c r="G30" s="33"/>
      <c r="H30" s="33"/>
      <c r="I30" s="33"/>
      <c r="J30" s="33"/>
      <c r="K30" s="33"/>
      <c r="L30" s="91"/>
      <c r="M30" s="33"/>
      <c r="N30" s="33"/>
      <c r="O30" s="33"/>
      <c r="P30" s="33"/>
      <c r="Q30" s="91"/>
      <c r="R30" s="33"/>
      <c r="S30" s="33"/>
      <c r="T30" s="33"/>
      <c r="U30" s="33"/>
      <c r="V30" s="91"/>
      <c r="W30" s="33"/>
      <c r="X30" s="33"/>
      <c r="Y30" s="33"/>
      <c r="Z30" s="33"/>
      <c r="AA30" s="91"/>
      <c r="AB30" s="33"/>
      <c r="AC30" s="33"/>
      <c r="AD30" s="33"/>
      <c r="AE30" s="33"/>
      <c r="AF30" s="91"/>
      <c r="AG30" s="91"/>
    </row>
    <row r="31" spans="1:33" ht="15.6" x14ac:dyDescent="0.3">
      <c r="A31" s="33"/>
      <c r="B31" s="89"/>
      <c r="C31" s="89" t="s">
        <v>395</v>
      </c>
      <c r="D31" s="33"/>
      <c r="E31" s="33"/>
      <c r="F31" s="33"/>
      <c r="G31" s="33"/>
      <c r="H31" s="33"/>
      <c r="I31" s="33"/>
      <c r="J31" s="33"/>
      <c r="K31" s="33"/>
      <c r="L31" s="91"/>
      <c r="M31" s="33"/>
      <c r="N31" s="33"/>
      <c r="O31" s="33"/>
      <c r="P31" s="33"/>
      <c r="Q31" s="91"/>
      <c r="R31" s="33"/>
      <c r="S31" s="33"/>
      <c r="T31" s="33"/>
      <c r="U31" s="33"/>
      <c r="V31" s="91"/>
      <c r="W31" s="33"/>
      <c r="X31" s="33"/>
      <c r="Y31" s="33"/>
      <c r="Z31" s="33"/>
      <c r="AA31" s="91"/>
      <c r="AB31" s="33"/>
      <c r="AC31" s="33"/>
      <c r="AD31" s="33"/>
      <c r="AE31" s="33"/>
      <c r="AF31" s="91"/>
      <c r="AG31" s="91"/>
    </row>
    <row r="32" spans="1:33" ht="15.6" x14ac:dyDescent="0.3">
      <c r="A32" s="33"/>
      <c r="B32" s="89"/>
      <c r="C32" s="89" t="s">
        <v>396</v>
      </c>
      <c r="D32" s="33"/>
      <c r="E32" s="33"/>
      <c r="F32" s="33"/>
      <c r="G32" s="33"/>
      <c r="H32" s="33"/>
      <c r="I32" s="33"/>
      <c r="J32" s="33"/>
      <c r="K32" s="33"/>
      <c r="L32" s="91"/>
      <c r="M32" s="33"/>
      <c r="N32" s="33"/>
      <c r="O32" s="33"/>
      <c r="P32" s="33"/>
      <c r="Q32" s="91"/>
      <c r="R32" s="33"/>
      <c r="S32" s="33"/>
      <c r="T32" s="33"/>
      <c r="U32" s="33"/>
      <c r="V32" s="91"/>
      <c r="W32" s="33"/>
      <c r="X32" s="33"/>
      <c r="Y32" s="33"/>
      <c r="Z32" s="33"/>
      <c r="AA32" s="91"/>
      <c r="AB32" s="33"/>
      <c r="AC32" s="33"/>
      <c r="AD32" s="33"/>
      <c r="AE32" s="33"/>
      <c r="AF32" s="91"/>
      <c r="AG32" s="91"/>
    </row>
    <row r="33" spans="1:33" ht="15.6" x14ac:dyDescent="0.3">
      <c r="A33" s="33"/>
      <c r="B33" s="33"/>
      <c r="C33" s="427" t="s">
        <v>397</v>
      </c>
      <c r="D33" s="427"/>
      <c r="E33" s="33"/>
      <c r="F33" s="33"/>
      <c r="G33" s="33"/>
      <c r="H33" s="33"/>
      <c r="I33" s="33"/>
      <c r="J33" s="33"/>
      <c r="K33" s="33"/>
      <c r="L33" s="91"/>
      <c r="M33" s="33"/>
      <c r="N33" s="33"/>
      <c r="O33" s="33"/>
      <c r="P33" s="33"/>
      <c r="Q33" s="91"/>
      <c r="R33" s="33"/>
      <c r="S33" s="33"/>
      <c r="T33" s="33"/>
      <c r="U33" s="33"/>
      <c r="V33" s="91"/>
      <c r="W33" s="33"/>
      <c r="X33" s="33"/>
      <c r="Y33" s="33"/>
      <c r="Z33" s="33"/>
      <c r="AA33" s="91"/>
      <c r="AB33" s="33"/>
      <c r="AC33" s="33"/>
      <c r="AD33" s="33"/>
      <c r="AE33" s="33"/>
      <c r="AF33" s="91"/>
      <c r="AG33" s="91"/>
    </row>
    <row r="34" spans="1:33" ht="15.6" x14ac:dyDescent="0.3">
      <c r="A34" s="33"/>
      <c r="B34" s="427"/>
      <c r="C34" s="427"/>
      <c r="D34" s="33"/>
      <c r="E34" s="33"/>
      <c r="F34" s="33"/>
      <c r="G34" s="33"/>
      <c r="H34" s="33"/>
      <c r="I34" s="33"/>
      <c r="J34" s="33"/>
      <c r="K34" s="33"/>
      <c r="L34" s="91"/>
      <c r="M34" s="33"/>
      <c r="N34" s="33"/>
      <c r="O34" s="33"/>
      <c r="P34" s="33"/>
      <c r="Q34" s="91"/>
      <c r="R34" s="33"/>
      <c r="S34" s="33"/>
      <c r="T34" s="33"/>
      <c r="U34" s="33"/>
      <c r="V34" s="91"/>
      <c r="W34" s="33"/>
      <c r="X34" s="33"/>
      <c r="Y34" s="33"/>
      <c r="Z34" s="33"/>
      <c r="AA34" s="91"/>
      <c r="AB34" s="33"/>
      <c r="AC34" s="33"/>
      <c r="AD34" s="33"/>
      <c r="AE34" s="33"/>
      <c r="AF34" s="91"/>
      <c r="AG34" s="91"/>
    </row>
    <row r="35" spans="1:33" ht="15.6" x14ac:dyDescent="0.3">
      <c r="B35" s="89" t="s">
        <v>404</v>
      </c>
      <c r="C35" s="89"/>
    </row>
    <row r="36" spans="1:33" ht="35.25" customHeight="1" x14ac:dyDescent="0.3">
      <c r="C36" s="428" t="str">
        <f>_xlfn.CONCAT("Data for calendar years ",LEFT(L13,4)," and ",LEFT(M13,4)," should be the Company's best estimate using available data")</f>
        <v>Data for calendar years 2023 and 2024 should be the Company's best estimate using available data</v>
      </c>
    </row>
  </sheetData>
  <sheetProtection algorithmName="SHA-512" hashValue="ryGO3wZ9rRR1EFPDKP2G0/wlZ18IeyT6YEWJfGFJtDutrD7+2R4hLCjN2cEUWeGf4uMWFHltrWGTnoU4PsYAjA==" saltValue="5PesD6BMQ6780B9OgNAoIQ==" spinCount="100000" sheet="1" objects="1" scenarios="1"/>
  <pageMargins left="0.7" right="0.7" top="0.75" bottom="0.75" header="0.3" footer="0.3"/>
  <pageSetup paperSize="5" scale="59" fitToWidth="2" orientation="landscape" horizontalDpi="1200" verticalDpi="1200" r:id="rId1"/>
  <headerFooter>
    <oddFooter>&amp;L&amp;"Arial,Regular"&amp;12&amp;A
Version Date: July 1, 2024&amp;R&amp;"Arial,Regular"&amp;12Page &amp;P</oddFooter>
  </headerFooter>
  <colBreaks count="1" manualBreakCount="1">
    <brk id="18" max="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8308-A192-457C-9A21-0DC235C96F4C}">
  <sheetPr codeName="Sheet10"/>
  <dimension ref="A1:H24"/>
  <sheetViews>
    <sheetView zoomScale="85" zoomScaleNormal="85" workbookViewId="0"/>
  </sheetViews>
  <sheetFormatPr defaultColWidth="11.33203125" defaultRowHeight="15" x14ac:dyDescent="0.25"/>
  <cols>
    <col min="1" max="1" width="25.6640625" style="33" customWidth="1"/>
    <col min="2" max="2" width="18.5546875" style="33" customWidth="1"/>
    <col min="3" max="3" width="14.44140625" style="33" customWidth="1"/>
    <col min="4" max="4" width="102.6640625" style="33" customWidth="1"/>
    <col min="5" max="7" width="31.33203125" style="33" customWidth="1"/>
    <col min="8" max="8" width="23.44140625" style="33" customWidth="1"/>
    <col min="9" max="16384" width="11.33203125" style="33"/>
  </cols>
  <sheetData>
    <row r="1" spans="1:8" ht="15.6" x14ac:dyDescent="0.3">
      <c r="A1" s="164" t="s">
        <v>304</v>
      </c>
      <c r="B1" s="163"/>
      <c r="C1" s="163"/>
    </row>
    <row r="2" spans="1:8" x14ac:dyDescent="0.25">
      <c r="A2" s="193" t="s">
        <v>203</v>
      </c>
      <c r="B2" s="92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  <c r="C2" s="163"/>
    </row>
    <row r="3" spans="1:8" x14ac:dyDescent="0.25">
      <c r="A3" s="193" t="s">
        <v>241</v>
      </c>
      <c r="B3" s="92" t="str">
        <f>IF(ISBLANK('Cover-Input Page'!$C$11), "SERFF Tracking Number cannot be left blank.  Please fill out cell C11 on the &lt;Cover-Input Page&gt; Tab.", 'Cover-Input Page'!$C$11)</f>
        <v>SERFF Tracking Number cannot be left blank.  Please fill out cell C11 on the &lt;Cover-Input Page&gt; Tab.</v>
      </c>
      <c r="C3" s="163"/>
    </row>
    <row r="5" spans="1:8" ht="15.6" x14ac:dyDescent="0.25">
      <c r="A5" s="16"/>
    </row>
    <row r="6" spans="1:8" ht="15.6" x14ac:dyDescent="0.3">
      <c r="A6" s="269" t="s">
        <v>41</v>
      </c>
      <c r="B6" s="270" t="s">
        <v>305</v>
      </c>
      <c r="C6" s="271" t="s">
        <v>306</v>
      </c>
      <c r="D6" s="272"/>
      <c r="E6" s="273" t="s">
        <v>271</v>
      </c>
      <c r="F6" s="273" t="s">
        <v>272</v>
      </c>
      <c r="G6" s="271" t="s">
        <v>273</v>
      </c>
    </row>
    <row r="7" spans="1:8" ht="15.6" x14ac:dyDescent="0.25">
      <c r="A7" s="16"/>
    </row>
    <row r="8" spans="1:8" ht="15.6" x14ac:dyDescent="0.3">
      <c r="A8" s="274" t="s">
        <v>0</v>
      </c>
      <c r="B8" s="275">
        <v>7</v>
      </c>
      <c r="C8" s="33" t="s">
        <v>307</v>
      </c>
      <c r="E8" s="276"/>
      <c r="F8" s="276"/>
      <c r="G8" s="276"/>
      <c r="H8" s="277" t="str">
        <f>IF(AND(E8="", F8="", G8=""), "If the dental plan/dental insurer cannot provide the information, please explain in Column G.", 0)</f>
        <v>If the dental plan/dental insurer cannot provide the information, please explain in Column G.</v>
      </c>
    </row>
    <row r="9" spans="1:8" ht="15.6" x14ac:dyDescent="0.3">
      <c r="A9" s="274" t="s">
        <v>0</v>
      </c>
      <c r="B9" s="275">
        <v>8</v>
      </c>
      <c r="C9" s="4" t="s">
        <v>83</v>
      </c>
      <c r="E9" s="276"/>
      <c r="F9" s="276"/>
      <c r="G9" s="276"/>
      <c r="H9" s="277" t="str">
        <f>IF(AND(E9="", F9="", G9=""), "If the dental plan/dental insurer cannot provide the information, please explain in Column G.", 0)</f>
        <v>If the dental plan/dental insurer cannot provide the information, please explain in Column G.</v>
      </c>
    </row>
    <row r="10" spans="1:8" ht="15.6" x14ac:dyDescent="0.3">
      <c r="A10" s="274" t="s">
        <v>0</v>
      </c>
      <c r="B10" s="275">
        <v>12</v>
      </c>
      <c r="C10" s="4" t="s">
        <v>435</v>
      </c>
      <c r="E10" s="276"/>
      <c r="F10" s="276"/>
      <c r="G10" s="276"/>
      <c r="H10" s="277" t="str">
        <f>IF(AND(E10="", F10="", G10=""), "If the dental plan/dental insurer cannot provide the information, please explain in Column G.", 0)</f>
        <v>If the dental plan/dental insurer cannot provide the information, please explain in Column G.</v>
      </c>
    </row>
    <row r="11" spans="1:8" ht="15.6" x14ac:dyDescent="0.3">
      <c r="A11" s="274"/>
      <c r="B11" s="275"/>
      <c r="E11" s="91"/>
      <c r="F11" s="91"/>
      <c r="G11" s="91"/>
      <c r="H11" s="89"/>
    </row>
    <row r="12" spans="1:8" ht="15.6" x14ac:dyDescent="0.3">
      <c r="A12" s="274" t="s">
        <v>1</v>
      </c>
      <c r="B12" s="275">
        <v>10</v>
      </c>
      <c r="C12" s="33" t="s">
        <v>307</v>
      </c>
      <c r="E12" s="276"/>
      <c r="F12" s="276"/>
      <c r="G12" s="276"/>
      <c r="H12" s="277" t="str">
        <f>IF(AND(E12="", F12="", G12=""), "If the dental plan/dental insurer cannot provide the information, please explain in Column G.", 0)</f>
        <v>If the dental plan/dental insurer cannot provide the information, please explain in Column G.</v>
      </c>
    </row>
    <row r="13" spans="1:8" ht="15.6" x14ac:dyDescent="0.3">
      <c r="A13" s="274" t="s">
        <v>1</v>
      </c>
      <c r="B13" s="275">
        <v>19</v>
      </c>
      <c r="C13" s="4" t="s">
        <v>164</v>
      </c>
      <c r="E13" s="276"/>
      <c r="F13" s="276"/>
      <c r="G13" s="276"/>
      <c r="H13" s="277" t="str">
        <f>IF(AND(E13="", F13="", G13=""), "If the dental plan/dental insurer cannot provide the information, please explain in Column G.", 0)</f>
        <v>If the dental plan/dental insurer cannot provide the information, please explain in Column G.</v>
      </c>
    </row>
    <row r="14" spans="1:8" ht="15.6" x14ac:dyDescent="0.3">
      <c r="A14" s="274" t="s">
        <v>1</v>
      </c>
      <c r="B14" s="275">
        <v>20</v>
      </c>
      <c r="C14" s="4" t="s">
        <v>171</v>
      </c>
      <c r="D14" s="4"/>
      <c r="E14" s="276"/>
      <c r="F14" s="276"/>
      <c r="G14" s="276"/>
      <c r="H14" s="277" t="str">
        <f>IF(AND(E14="", F14="", G14=""), "If the dental plan/dental insurer cannot provide the information, please explain in Column G.", 0)</f>
        <v>If the dental plan/dental insurer cannot provide the information, please explain in Column G.</v>
      </c>
    </row>
    <row r="15" spans="1:8" ht="15.6" x14ac:dyDescent="0.3">
      <c r="A15" s="274" t="s">
        <v>1</v>
      </c>
      <c r="B15" s="275">
        <v>24</v>
      </c>
      <c r="C15" s="4" t="s">
        <v>436</v>
      </c>
      <c r="D15" s="4"/>
      <c r="E15" s="276"/>
      <c r="F15" s="276"/>
      <c r="G15" s="276"/>
      <c r="H15" s="277" t="str">
        <f>IF(AND(E15="", F15="", G15=""), "If the dental plan/dental insurer cannot provide the information, please explain in Column G.", 0)</f>
        <v>If the dental plan/dental insurer cannot provide the information, please explain in Column G.</v>
      </c>
    </row>
    <row r="16" spans="1:8" ht="15.6" x14ac:dyDescent="0.3">
      <c r="A16" s="274"/>
      <c r="B16" s="275"/>
      <c r="C16" s="4"/>
      <c r="D16" s="4"/>
      <c r="E16" s="91"/>
      <c r="F16" s="91"/>
      <c r="G16" s="91"/>
      <c r="H16" s="89"/>
    </row>
    <row r="17" spans="1:8" ht="15.6" x14ac:dyDescent="0.3">
      <c r="A17" s="274" t="s">
        <v>1</v>
      </c>
      <c r="B17" s="275">
        <v>21</v>
      </c>
      <c r="C17" s="4" t="s">
        <v>177</v>
      </c>
      <c r="E17" s="276"/>
      <c r="F17" s="276"/>
      <c r="G17" s="276"/>
      <c r="H17" s="277" t="str">
        <f>IF(AND(E17="", F17="", G17=""), "If the dental plan/dental insurer cannot provide the information, please explain in Column G.", 0)</f>
        <v>If the dental plan/dental insurer cannot provide the information, please explain in Column G.</v>
      </c>
    </row>
    <row r="18" spans="1:8" ht="15.6" x14ac:dyDescent="0.3">
      <c r="A18" s="274" t="s">
        <v>1</v>
      </c>
      <c r="B18" s="275">
        <v>22</v>
      </c>
      <c r="C18" s="4" t="s">
        <v>83</v>
      </c>
      <c r="E18" s="276"/>
      <c r="F18" s="276"/>
      <c r="G18" s="276"/>
      <c r="H18" s="277" t="str">
        <f>IF(AND(E18="", F18="", G18=""), "If the dental plan/dental insurer cannot provide the information, please explain in Column G.", 0)</f>
        <v>If the dental plan/dental insurer cannot provide the information, please explain in Column G.</v>
      </c>
    </row>
    <row r="19" spans="1:8" ht="15.6" x14ac:dyDescent="0.3">
      <c r="A19" s="274" t="s">
        <v>1</v>
      </c>
      <c r="B19" s="275">
        <v>23</v>
      </c>
      <c r="C19" s="4" t="s">
        <v>182</v>
      </c>
      <c r="E19" s="276"/>
      <c r="F19" s="276"/>
      <c r="G19" s="276"/>
      <c r="H19" s="277" t="str">
        <f>IF(AND(E19="", F19="", G19=""), "If the dental plan/dental insurer cannot provide the information, please explain in Column G.", 0)</f>
        <v>If the dental plan/dental insurer cannot provide the information, please explain in Column G.</v>
      </c>
    </row>
    <row r="20" spans="1:8" x14ac:dyDescent="0.25">
      <c r="E20" s="91"/>
      <c r="F20" s="91"/>
      <c r="G20" s="91"/>
    </row>
    <row r="21" spans="1:8" x14ac:dyDescent="0.25">
      <c r="E21" s="91"/>
      <c r="F21" s="91"/>
      <c r="G21" s="91"/>
    </row>
    <row r="22" spans="1:8" x14ac:dyDescent="0.25">
      <c r="A22" s="4" t="s">
        <v>101</v>
      </c>
      <c r="E22" s="91"/>
      <c r="F22" s="91"/>
      <c r="G22" s="91"/>
    </row>
    <row r="23" spans="1:8" ht="15.6" x14ac:dyDescent="0.25">
      <c r="A23" s="278"/>
      <c r="E23" s="91"/>
      <c r="F23" s="91"/>
      <c r="G23" s="91"/>
    </row>
    <row r="24" spans="1:8" x14ac:dyDescent="0.25">
      <c r="E24" s="91"/>
      <c r="F24" s="91"/>
      <c r="G24" s="91"/>
    </row>
  </sheetData>
  <sheetProtection algorithmName="SHA-512" hashValue="IuIf/1hGL9lL48dX3Fz/LewHGxv/+43j/zrHtogkfWnkFacqimQGKaksqIevwI2VXRf1EiMT2KbcCPi5IN2q2w==" saltValue="N9XVv769ElU7KC7fzyKKiA==" spinCount="100000" sheet="1" objects="1" scenarios="1"/>
  <pageMargins left="0.7" right="0.7" top="0.75" bottom="0.75" header="0.3" footer="0.3"/>
  <pageSetup paperSize="5" scale="63" orientation="landscape" horizontalDpi="1200" verticalDpi="1200" r:id="rId1"/>
  <headerFooter>
    <oddFooter>&amp;L&amp;"Arial,Regular"&amp;12&amp;A
Version Date: July 1, 2024&amp;R&amp;"Arial,Regular"&amp;12Page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7632-A615-40DC-B786-18A6D03ABD57}">
  <sheetPr codeName="Sheet12"/>
  <dimension ref="A1:F76"/>
  <sheetViews>
    <sheetView zoomScale="85" zoomScaleNormal="85" workbookViewId="0"/>
  </sheetViews>
  <sheetFormatPr defaultColWidth="9.5546875" defaultRowHeight="15" x14ac:dyDescent="0.25"/>
  <cols>
    <col min="1" max="1" width="27.5546875" style="275" customWidth="1"/>
    <col min="2" max="2" width="32" style="275" customWidth="1"/>
    <col min="3" max="3" width="28.33203125" style="275" customWidth="1"/>
    <col min="4" max="4" width="42.33203125" style="279" customWidth="1"/>
    <col min="5" max="16384" width="9.5546875" style="33"/>
  </cols>
  <sheetData>
    <row r="1" spans="1:6" ht="15.6" x14ac:dyDescent="0.3">
      <c r="A1" s="164" t="s">
        <v>308</v>
      </c>
      <c r="B1" s="1"/>
      <c r="C1" s="279"/>
    </row>
    <row r="2" spans="1:6" x14ac:dyDescent="0.25">
      <c r="A2" s="193" t="s">
        <v>203</v>
      </c>
      <c r="B2" s="92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  <c r="C2" s="33"/>
    </row>
    <row r="3" spans="1:6" x14ac:dyDescent="0.25">
      <c r="A3" s="193" t="s">
        <v>23</v>
      </c>
      <c r="B3" s="92" t="str">
        <f>IF(ISBLANK('Cover-Input Page'!$C$11), "SERFF Tracking Number cannot be left blank.  Please fill out cell C11 on the &lt;Cover-Input Page&gt; Tab.", 'Cover-Input Page'!$C$11)</f>
        <v>SERFF Tracking Number cannot be left blank.  Please fill out cell C11 on the &lt;Cover-Input Page&gt; Tab.</v>
      </c>
      <c r="C3" s="33"/>
    </row>
    <row r="6" spans="1:6" ht="44.4" customHeight="1" x14ac:dyDescent="0.25">
      <c r="A6" s="300" t="s">
        <v>421</v>
      </c>
      <c r="B6" s="300" t="s">
        <v>420</v>
      </c>
      <c r="C6" s="173" t="s">
        <v>309</v>
      </c>
      <c r="D6" s="173" t="s">
        <v>310</v>
      </c>
    </row>
    <row r="7" spans="1:6" x14ac:dyDescent="0.25">
      <c r="A7" s="280" t="s">
        <v>428</v>
      </c>
      <c r="B7" s="280">
        <v>1</v>
      </c>
      <c r="C7" s="281" t="s">
        <v>311</v>
      </c>
      <c r="D7" s="282" t="s">
        <v>12</v>
      </c>
    </row>
    <row r="8" spans="1:6" x14ac:dyDescent="0.25">
      <c r="A8" s="280" t="s">
        <v>428</v>
      </c>
      <c r="B8" s="280">
        <v>1</v>
      </c>
      <c r="C8" s="281" t="s">
        <v>312</v>
      </c>
      <c r="D8" s="282" t="s">
        <v>12</v>
      </c>
    </row>
    <row r="9" spans="1:6" x14ac:dyDescent="0.25">
      <c r="A9" s="280" t="s">
        <v>428</v>
      </c>
      <c r="B9" s="280">
        <v>1</v>
      </c>
      <c r="C9" s="281" t="s">
        <v>313</v>
      </c>
      <c r="D9" s="282" t="s">
        <v>12</v>
      </c>
    </row>
    <row r="10" spans="1:6" x14ac:dyDescent="0.25">
      <c r="A10" s="280" t="s">
        <v>428</v>
      </c>
      <c r="B10" s="280">
        <v>1</v>
      </c>
      <c r="C10" s="281" t="s">
        <v>314</v>
      </c>
      <c r="D10" s="282" t="s">
        <v>12</v>
      </c>
    </row>
    <row r="11" spans="1:6" x14ac:dyDescent="0.25">
      <c r="A11" s="280" t="s">
        <v>428</v>
      </c>
      <c r="B11" s="280">
        <v>1</v>
      </c>
      <c r="C11" s="281" t="s">
        <v>315</v>
      </c>
      <c r="D11" s="282" t="s">
        <v>12</v>
      </c>
    </row>
    <row r="12" spans="1:6" x14ac:dyDescent="0.25">
      <c r="A12" s="280" t="s">
        <v>428</v>
      </c>
      <c r="B12" s="280">
        <v>1</v>
      </c>
      <c r="C12" s="281" t="s">
        <v>316</v>
      </c>
      <c r="D12" s="282" t="s">
        <v>12</v>
      </c>
    </row>
    <row r="13" spans="1:6" x14ac:dyDescent="0.25">
      <c r="A13" s="280" t="s">
        <v>428</v>
      </c>
      <c r="B13" s="280">
        <v>1</v>
      </c>
      <c r="C13" s="281" t="s">
        <v>317</v>
      </c>
      <c r="D13" s="282" t="s">
        <v>12</v>
      </c>
    </row>
    <row r="14" spans="1:6" ht="15.6" x14ac:dyDescent="0.3">
      <c r="A14" s="280" t="s">
        <v>428</v>
      </c>
      <c r="B14" s="280">
        <v>1</v>
      </c>
      <c r="C14" s="281" t="s">
        <v>318</v>
      </c>
      <c r="D14" s="282" t="s">
        <v>12</v>
      </c>
      <c r="F14"/>
    </row>
    <row r="15" spans="1:6" ht="15.6" x14ac:dyDescent="0.3">
      <c r="A15" s="280" t="s">
        <v>428</v>
      </c>
      <c r="B15" s="280">
        <v>1</v>
      </c>
      <c r="C15" s="281" t="s">
        <v>319</v>
      </c>
      <c r="D15" s="282" t="s">
        <v>12</v>
      </c>
      <c r="F15"/>
    </row>
    <row r="16" spans="1:6" ht="15.6" x14ac:dyDescent="0.3">
      <c r="A16" s="280" t="s">
        <v>428</v>
      </c>
      <c r="B16" s="280">
        <v>1</v>
      </c>
      <c r="C16" s="281" t="s">
        <v>320</v>
      </c>
      <c r="D16" s="282" t="s">
        <v>12</v>
      </c>
      <c r="F16"/>
    </row>
    <row r="17" spans="1:6" ht="15.6" x14ac:dyDescent="0.3">
      <c r="A17" s="280" t="s">
        <v>428</v>
      </c>
      <c r="B17" s="280">
        <v>1</v>
      </c>
      <c r="C17" s="281" t="s">
        <v>321</v>
      </c>
      <c r="D17" s="282" t="s">
        <v>12</v>
      </c>
      <c r="F17"/>
    </row>
    <row r="18" spans="1:6" ht="15.6" x14ac:dyDescent="0.3">
      <c r="A18" s="280" t="s">
        <v>428</v>
      </c>
      <c r="B18" s="280">
        <v>1</v>
      </c>
      <c r="C18" s="281" t="s">
        <v>322</v>
      </c>
      <c r="D18" s="282" t="s">
        <v>12</v>
      </c>
      <c r="F18"/>
    </row>
    <row r="19" spans="1:6" ht="15.6" x14ac:dyDescent="0.3">
      <c r="A19" s="280" t="s">
        <v>428</v>
      </c>
      <c r="B19" s="280">
        <v>1</v>
      </c>
      <c r="C19" s="281" t="s">
        <v>323</v>
      </c>
      <c r="D19" s="282" t="s">
        <v>12</v>
      </c>
      <c r="F19"/>
    </row>
    <row r="20" spans="1:6" ht="15.6" x14ac:dyDescent="0.3">
      <c r="A20" s="280" t="s">
        <v>428</v>
      </c>
      <c r="B20" s="280">
        <v>1</v>
      </c>
      <c r="C20" s="281" t="s">
        <v>324</v>
      </c>
      <c r="D20" s="282" t="s">
        <v>12</v>
      </c>
      <c r="F20"/>
    </row>
    <row r="21" spans="1:6" ht="15.6" x14ac:dyDescent="0.3">
      <c r="A21" s="280" t="s">
        <v>428</v>
      </c>
      <c r="B21" s="280">
        <v>1</v>
      </c>
      <c r="C21" s="281" t="s">
        <v>325</v>
      </c>
      <c r="D21" s="282" t="s">
        <v>12</v>
      </c>
      <c r="F21"/>
    </row>
    <row r="22" spans="1:6" ht="15.6" x14ac:dyDescent="0.3">
      <c r="A22" s="280" t="s">
        <v>428</v>
      </c>
      <c r="B22" s="280">
        <v>1</v>
      </c>
      <c r="C22" s="281" t="s">
        <v>326</v>
      </c>
      <c r="D22" s="282" t="s">
        <v>12</v>
      </c>
      <c r="F22"/>
    </row>
    <row r="23" spans="1:6" ht="15.6" x14ac:dyDescent="0.3">
      <c r="A23" s="280" t="s">
        <v>428</v>
      </c>
      <c r="B23" s="280">
        <v>1</v>
      </c>
      <c r="C23" s="281" t="s">
        <v>327</v>
      </c>
      <c r="D23" s="282" t="s">
        <v>12</v>
      </c>
      <c r="F23"/>
    </row>
    <row r="24" spans="1:6" ht="15.6" x14ac:dyDescent="0.3">
      <c r="A24" s="280" t="s">
        <v>428</v>
      </c>
      <c r="B24" s="280">
        <v>1</v>
      </c>
      <c r="C24" s="281" t="s">
        <v>328</v>
      </c>
      <c r="D24" s="282" t="s">
        <v>12</v>
      </c>
      <c r="F24"/>
    </row>
    <row r="25" spans="1:6" ht="15.6" x14ac:dyDescent="0.3">
      <c r="A25" s="280" t="s">
        <v>428</v>
      </c>
      <c r="B25" s="280">
        <v>1</v>
      </c>
      <c r="C25" s="281" t="s">
        <v>329</v>
      </c>
      <c r="D25" s="282" t="s">
        <v>12</v>
      </c>
      <c r="F25"/>
    </row>
    <row r="26" spans="1:6" ht="15.6" x14ac:dyDescent="0.3">
      <c r="A26" s="280" t="s">
        <v>428</v>
      </c>
      <c r="B26" s="280">
        <v>1</v>
      </c>
      <c r="C26" s="281" t="s">
        <v>330</v>
      </c>
      <c r="D26" s="282" t="s">
        <v>12</v>
      </c>
      <c r="F26"/>
    </row>
    <row r="27" spans="1:6" ht="15.6" x14ac:dyDescent="0.3">
      <c r="A27" s="280" t="s">
        <v>428</v>
      </c>
      <c r="B27" s="280">
        <v>1</v>
      </c>
      <c r="C27" s="281" t="s">
        <v>331</v>
      </c>
      <c r="D27" s="282" t="s">
        <v>12</v>
      </c>
      <c r="F27"/>
    </row>
    <row r="28" spans="1:6" ht="15.6" x14ac:dyDescent="0.3">
      <c r="A28" s="280" t="s">
        <v>428</v>
      </c>
      <c r="B28" s="280">
        <v>1</v>
      </c>
      <c r="C28" s="281" t="s">
        <v>332</v>
      </c>
      <c r="D28" s="282" t="s">
        <v>12</v>
      </c>
      <c r="F28"/>
    </row>
    <row r="29" spans="1:6" ht="15.6" x14ac:dyDescent="0.3">
      <c r="A29" s="280" t="s">
        <v>427</v>
      </c>
      <c r="B29" s="280">
        <v>2</v>
      </c>
      <c r="C29" s="281" t="s">
        <v>333</v>
      </c>
      <c r="D29" s="282" t="s">
        <v>12</v>
      </c>
      <c r="F29"/>
    </row>
    <row r="30" spans="1:6" ht="15.6" x14ac:dyDescent="0.3">
      <c r="A30" s="280" t="s">
        <v>427</v>
      </c>
      <c r="B30" s="280">
        <v>2</v>
      </c>
      <c r="C30" s="281" t="s">
        <v>334</v>
      </c>
      <c r="D30" s="282" t="s">
        <v>12</v>
      </c>
      <c r="F30"/>
    </row>
    <row r="31" spans="1:6" ht="15.6" x14ac:dyDescent="0.3">
      <c r="A31" s="280" t="s">
        <v>427</v>
      </c>
      <c r="B31" s="280">
        <v>2</v>
      </c>
      <c r="C31" s="281" t="s">
        <v>335</v>
      </c>
      <c r="D31" s="282" t="s">
        <v>12</v>
      </c>
      <c r="F31"/>
    </row>
    <row r="32" spans="1:6" ht="15.6" x14ac:dyDescent="0.3">
      <c r="A32" s="280" t="s">
        <v>427</v>
      </c>
      <c r="B32" s="280">
        <v>2</v>
      </c>
      <c r="C32" s="281" t="s">
        <v>336</v>
      </c>
      <c r="D32" s="282" t="s">
        <v>12</v>
      </c>
      <c r="F32"/>
    </row>
    <row r="33" spans="1:6" ht="15.6" x14ac:dyDescent="0.3">
      <c r="A33" s="280" t="s">
        <v>428</v>
      </c>
      <c r="B33" s="280">
        <v>3</v>
      </c>
      <c r="C33" s="281" t="s">
        <v>337</v>
      </c>
      <c r="D33" s="282" t="s">
        <v>12</v>
      </c>
      <c r="F33"/>
    </row>
    <row r="34" spans="1:6" ht="15.6" x14ac:dyDescent="0.3">
      <c r="A34" s="280" t="s">
        <v>428</v>
      </c>
      <c r="B34" s="280">
        <v>3</v>
      </c>
      <c r="C34" s="281" t="s">
        <v>338</v>
      </c>
      <c r="D34" s="282" t="s">
        <v>12</v>
      </c>
      <c r="F34"/>
    </row>
    <row r="35" spans="1:6" ht="15.6" x14ac:dyDescent="0.3">
      <c r="A35" s="280" t="s">
        <v>428</v>
      </c>
      <c r="B35" s="280">
        <v>3</v>
      </c>
      <c r="C35" s="281" t="s">
        <v>339</v>
      </c>
      <c r="D35" s="282" t="s">
        <v>12</v>
      </c>
      <c r="F35"/>
    </row>
    <row r="36" spans="1:6" ht="15.6" x14ac:dyDescent="0.3">
      <c r="A36" s="280" t="s">
        <v>428</v>
      </c>
      <c r="B36" s="280">
        <v>3</v>
      </c>
      <c r="C36" s="281" t="s">
        <v>340</v>
      </c>
      <c r="D36" s="282" t="s">
        <v>12</v>
      </c>
      <c r="F36"/>
    </row>
    <row r="37" spans="1:6" ht="15.6" x14ac:dyDescent="0.3">
      <c r="A37" s="280" t="s">
        <v>427</v>
      </c>
      <c r="B37" s="280">
        <v>4</v>
      </c>
      <c r="C37" s="281" t="s">
        <v>341</v>
      </c>
      <c r="D37" s="282" t="s">
        <v>12</v>
      </c>
      <c r="F37"/>
    </row>
    <row r="38" spans="1:6" ht="15.6" x14ac:dyDescent="0.3">
      <c r="A38" s="280" t="s">
        <v>427</v>
      </c>
      <c r="B38" s="280">
        <v>5</v>
      </c>
      <c r="C38" s="281" t="s">
        <v>342</v>
      </c>
      <c r="D38" s="282" t="s">
        <v>12</v>
      </c>
      <c r="F38"/>
    </row>
    <row r="39" spans="1:6" ht="15.6" x14ac:dyDescent="0.3">
      <c r="A39" s="280" t="s">
        <v>427</v>
      </c>
      <c r="B39" s="280">
        <v>6</v>
      </c>
      <c r="C39" s="281" t="s">
        <v>343</v>
      </c>
      <c r="D39" s="282" t="s">
        <v>12</v>
      </c>
      <c r="F39"/>
    </row>
    <row r="40" spans="1:6" ht="15.6" x14ac:dyDescent="0.3">
      <c r="A40" s="280" t="s">
        <v>427</v>
      </c>
      <c r="B40" s="280">
        <v>7</v>
      </c>
      <c r="C40" s="281" t="s">
        <v>344</v>
      </c>
      <c r="D40" s="282" t="s">
        <v>12</v>
      </c>
      <c r="F40"/>
    </row>
    <row r="41" spans="1:6" ht="15.6" x14ac:dyDescent="0.3">
      <c r="A41" s="280" t="s">
        <v>427</v>
      </c>
      <c r="B41" s="280">
        <v>8</v>
      </c>
      <c r="C41" s="281" t="s">
        <v>345</v>
      </c>
      <c r="D41" s="282" t="s">
        <v>12</v>
      </c>
      <c r="F41"/>
    </row>
    <row r="42" spans="1:6" ht="15.6" x14ac:dyDescent="0.3">
      <c r="A42" s="280" t="s">
        <v>423</v>
      </c>
      <c r="B42" s="280">
        <v>9</v>
      </c>
      <c r="C42" s="281" t="s">
        <v>346</v>
      </c>
      <c r="D42" s="282" t="s">
        <v>12</v>
      </c>
      <c r="F42"/>
    </row>
    <row r="43" spans="1:6" ht="15.6" x14ac:dyDescent="0.3">
      <c r="A43" s="280" t="s">
        <v>423</v>
      </c>
      <c r="B43" s="280">
        <v>9</v>
      </c>
      <c r="C43" s="281" t="s">
        <v>347</v>
      </c>
      <c r="D43" s="282" t="s">
        <v>12</v>
      </c>
      <c r="F43"/>
    </row>
    <row r="44" spans="1:6" ht="15.6" x14ac:dyDescent="0.3">
      <c r="A44" s="280" t="s">
        <v>423</v>
      </c>
      <c r="B44" s="280">
        <v>9</v>
      </c>
      <c r="C44" s="281" t="s">
        <v>348</v>
      </c>
      <c r="D44" s="282" t="s">
        <v>12</v>
      </c>
      <c r="F44"/>
    </row>
    <row r="45" spans="1:6" ht="15.6" x14ac:dyDescent="0.3">
      <c r="A45" s="280" t="s">
        <v>422</v>
      </c>
      <c r="B45" s="280">
        <v>10</v>
      </c>
      <c r="C45" s="281" t="s">
        <v>349</v>
      </c>
      <c r="D45" s="282" t="s">
        <v>12</v>
      </c>
      <c r="F45"/>
    </row>
    <row r="46" spans="1:6" ht="15.6" x14ac:dyDescent="0.3">
      <c r="A46" s="280" t="s">
        <v>422</v>
      </c>
      <c r="B46" s="280">
        <v>10</v>
      </c>
      <c r="C46" s="281" t="s">
        <v>350</v>
      </c>
      <c r="D46" s="282" t="s">
        <v>12</v>
      </c>
      <c r="F46"/>
    </row>
    <row r="47" spans="1:6" ht="15.6" x14ac:dyDescent="0.3">
      <c r="A47" s="280" t="s">
        <v>422</v>
      </c>
      <c r="B47" s="280">
        <v>10</v>
      </c>
      <c r="C47" s="281" t="s">
        <v>351</v>
      </c>
      <c r="D47" s="282" t="s">
        <v>12</v>
      </c>
      <c r="F47"/>
    </row>
    <row r="48" spans="1:6" ht="15.6" x14ac:dyDescent="0.3">
      <c r="A48" s="280" t="s">
        <v>422</v>
      </c>
      <c r="B48" s="280">
        <v>10</v>
      </c>
      <c r="C48" s="281" t="s">
        <v>352</v>
      </c>
      <c r="D48" s="282" t="s">
        <v>12</v>
      </c>
      <c r="F48"/>
    </row>
    <row r="49" spans="1:6" ht="15.6" x14ac:dyDescent="0.3">
      <c r="A49" s="280" t="s">
        <v>422</v>
      </c>
      <c r="B49" s="280">
        <v>10</v>
      </c>
      <c r="C49" s="281" t="s">
        <v>353</v>
      </c>
      <c r="D49" s="282" t="s">
        <v>12</v>
      </c>
      <c r="F49"/>
    </row>
    <row r="50" spans="1:6" ht="15.6" x14ac:dyDescent="0.3">
      <c r="A50" s="280" t="s">
        <v>422</v>
      </c>
      <c r="B50" s="280">
        <v>11</v>
      </c>
      <c r="C50" s="281" t="s">
        <v>354</v>
      </c>
      <c r="D50" s="282" t="s">
        <v>12</v>
      </c>
      <c r="F50"/>
    </row>
    <row r="51" spans="1:6" ht="15.6" x14ac:dyDescent="0.3">
      <c r="A51" s="280" t="s">
        <v>422</v>
      </c>
      <c r="B51" s="280">
        <v>11</v>
      </c>
      <c r="C51" s="281" t="s">
        <v>355</v>
      </c>
      <c r="D51" s="282" t="s">
        <v>12</v>
      </c>
      <c r="F51"/>
    </row>
    <row r="52" spans="1:6" ht="15.6" x14ac:dyDescent="0.3">
      <c r="A52" s="280" t="s">
        <v>422</v>
      </c>
      <c r="B52" s="280">
        <v>11</v>
      </c>
      <c r="C52" s="281" t="s">
        <v>356</v>
      </c>
      <c r="D52" s="282" t="s">
        <v>12</v>
      </c>
      <c r="F52"/>
    </row>
    <row r="53" spans="1:6" ht="15.6" x14ac:dyDescent="0.3">
      <c r="A53" s="280" t="s">
        <v>423</v>
      </c>
      <c r="B53" s="280">
        <v>12</v>
      </c>
      <c r="C53" s="281" t="s">
        <v>357</v>
      </c>
      <c r="D53" s="282" t="s">
        <v>12</v>
      </c>
      <c r="F53"/>
    </row>
    <row r="54" spans="1:6" ht="15.6" x14ac:dyDescent="0.3">
      <c r="A54" s="280" t="s">
        <v>423</v>
      </c>
      <c r="B54" s="280">
        <v>12</v>
      </c>
      <c r="C54" s="281" t="s">
        <v>358</v>
      </c>
      <c r="D54" s="282" t="s">
        <v>12</v>
      </c>
      <c r="F54"/>
    </row>
    <row r="55" spans="1:6" ht="15.6" x14ac:dyDescent="0.3">
      <c r="A55" s="280" t="s">
        <v>423</v>
      </c>
      <c r="B55" s="280">
        <v>12</v>
      </c>
      <c r="C55" s="281" t="s">
        <v>359</v>
      </c>
      <c r="D55" s="282" t="s">
        <v>12</v>
      </c>
      <c r="F55"/>
    </row>
    <row r="56" spans="1:6" ht="15.6" x14ac:dyDescent="0.3">
      <c r="A56" s="280" t="s">
        <v>424</v>
      </c>
      <c r="B56" s="280">
        <v>13</v>
      </c>
      <c r="C56" s="281" t="s">
        <v>360</v>
      </c>
      <c r="D56" s="282" t="s">
        <v>12</v>
      </c>
      <c r="F56"/>
    </row>
    <row r="57" spans="1:6" ht="15.6" x14ac:dyDescent="0.3">
      <c r="A57" s="280" t="s">
        <v>424</v>
      </c>
      <c r="B57" s="280">
        <v>13</v>
      </c>
      <c r="C57" s="281" t="s">
        <v>361</v>
      </c>
      <c r="D57" s="282" t="s">
        <v>12</v>
      </c>
      <c r="F57"/>
    </row>
    <row r="58" spans="1:6" ht="15.6" x14ac:dyDescent="0.3">
      <c r="A58" s="280" t="s">
        <v>424</v>
      </c>
      <c r="B58" s="280">
        <v>13</v>
      </c>
      <c r="C58" s="281" t="s">
        <v>362</v>
      </c>
      <c r="D58" s="282" t="s">
        <v>12</v>
      </c>
      <c r="F58"/>
    </row>
    <row r="59" spans="1:6" ht="15.6" x14ac:dyDescent="0.3">
      <c r="A59" s="280" t="s">
        <v>422</v>
      </c>
      <c r="B59" s="280">
        <v>14</v>
      </c>
      <c r="C59" s="281" t="s">
        <v>363</v>
      </c>
      <c r="D59" s="282" t="s">
        <v>12</v>
      </c>
      <c r="F59"/>
    </row>
    <row r="60" spans="1:6" ht="15.6" x14ac:dyDescent="0.3">
      <c r="A60" s="280" t="s">
        <v>425</v>
      </c>
      <c r="B60" s="280">
        <v>15</v>
      </c>
      <c r="C60" s="281" t="s">
        <v>364</v>
      </c>
      <c r="D60" s="282" t="s">
        <v>365</v>
      </c>
      <c r="F60"/>
    </row>
    <row r="61" spans="1:6" ht="15.6" x14ac:dyDescent="0.3">
      <c r="A61" s="280" t="s">
        <v>425</v>
      </c>
      <c r="B61" s="280">
        <v>15</v>
      </c>
      <c r="C61" s="281" t="s">
        <v>364</v>
      </c>
      <c r="D61" s="282" t="s">
        <v>366</v>
      </c>
      <c r="F61"/>
    </row>
    <row r="62" spans="1:6" ht="15.6" x14ac:dyDescent="0.3">
      <c r="A62" s="280" t="s">
        <v>425</v>
      </c>
      <c r="B62" s="280">
        <v>15</v>
      </c>
      <c r="C62" s="281" t="s">
        <v>364</v>
      </c>
      <c r="D62" s="282" t="s">
        <v>367</v>
      </c>
      <c r="F62"/>
    </row>
    <row r="63" spans="1:6" ht="15.6" x14ac:dyDescent="0.3">
      <c r="A63" s="280" t="s">
        <v>425</v>
      </c>
      <c r="B63" s="280">
        <v>15</v>
      </c>
      <c r="C63" s="281" t="s">
        <v>364</v>
      </c>
      <c r="D63" s="282" t="s">
        <v>368</v>
      </c>
      <c r="F63"/>
    </row>
    <row r="64" spans="1:6" ht="15.6" x14ac:dyDescent="0.3">
      <c r="A64" s="280" t="s">
        <v>425</v>
      </c>
      <c r="B64" s="280">
        <v>15</v>
      </c>
      <c r="C64" s="281" t="s">
        <v>364</v>
      </c>
      <c r="D64" s="282" t="s">
        <v>369</v>
      </c>
      <c r="F64"/>
    </row>
    <row r="65" spans="1:6" ht="15.6" x14ac:dyDescent="0.3">
      <c r="A65" s="280" t="s">
        <v>425</v>
      </c>
      <c r="B65" s="280">
        <v>15</v>
      </c>
      <c r="C65" s="281" t="s">
        <v>364</v>
      </c>
      <c r="D65" s="282" t="s">
        <v>370</v>
      </c>
      <c r="F65"/>
    </row>
    <row r="66" spans="1:6" ht="15.6" x14ac:dyDescent="0.3">
      <c r="A66" s="280" t="s">
        <v>425</v>
      </c>
      <c r="B66" s="280">
        <v>15</v>
      </c>
      <c r="C66" s="281" t="s">
        <v>364</v>
      </c>
      <c r="D66" s="282" t="s">
        <v>371</v>
      </c>
      <c r="F66"/>
    </row>
    <row r="67" spans="1:6" ht="15.6" x14ac:dyDescent="0.3">
      <c r="A67" s="280" t="s">
        <v>425</v>
      </c>
      <c r="B67" s="280">
        <v>15</v>
      </c>
      <c r="C67" s="281" t="s">
        <v>364</v>
      </c>
      <c r="D67" s="282" t="s">
        <v>372</v>
      </c>
      <c r="F67"/>
    </row>
    <row r="68" spans="1:6" ht="15.6" x14ac:dyDescent="0.3">
      <c r="A68" s="280" t="s">
        <v>425</v>
      </c>
      <c r="B68" s="280">
        <v>15</v>
      </c>
      <c r="C68" s="281" t="s">
        <v>364</v>
      </c>
      <c r="D68" s="282" t="s">
        <v>373</v>
      </c>
      <c r="F68"/>
    </row>
    <row r="69" spans="1:6" ht="15.6" x14ac:dyDescent="0.3">
      <c r="A69" s="280" t="s">
        <v>425</v>
      </c>
      <c r="B69" s="280">
        <v>15</v>
      </c>
      <c r="C69" s="281" t="s">
        <v>364</v>
      </c>
      <c r="D69" s="282" t="s">
        <v>374</v>
      </c>
      <c r="F69"/>
    </row>
    <row r="70" spans="1:6" ht="15.6" x14ac:dyDescent="0.3">
      <c r="A70" s="280" t="s">
        <v>425</v>
      </c>
      <c r="B70" s="280">
        <v>15</v>
      </c>
      <c r="C70" s="281" t="s">
        <v>364</v>
      </c>
      <c r="D70" s="282" t="s">
        <v>375</v>
      </c>
      <c r="F70"/>
    </row>
    <row r="71" spans="1:6" ht="15.6" x14ac:dyDescent="0.3">
      <c r="A71" s="280" t="s">
        <v>425</v>
      </c>
      <c r="B71" s="280">
        <v>16</v>
      </c>
      <c r="C71" s="281" t="s">
        <v>364</v>
      </c>
      <c r="D71" s="281" t="s">
        <v>376</v>
      </c>
      <c r="F71"/>
    </row>
    <row r="72" spans="1:6" ht="15.6" x14ac:dyDescent="0.3">
      <c r="A72" s="280" t="s">
        <v>424</v>
      </c>
      <c r="B72" s="280">
        <v>17</v>
      </c>
      <c r="C72" s="281" t="s">
        <v>377</v>
      </c>
      <c r="D72" s="282" t="s">
        <v>12</v>
      </c>
      <c r="F72"/>
    </row>
    <row r="73" spans="1:6" ht="15.6" x14ac:dyDescent="0.3">
      <c r="A73" s="280" t="s">
        <v>424</v>
      </c>
      <c r="B73" s="280">
        <v>17</v>
      </c>
      <c r="C73" s="281" t="s">
        <v>378</v>
      </c>
      <c r="D73" s="282" t="s">
        <v>12</v>
      </c>
      <c r="F73"/>
    </row>
    <row r="74" spans="1:6" ht="15.6" x14ac:dyDescent="0.3">
      <c r="A74" s="280" t="s">
        <v>426</v>
      </c>
      <c r="B74" s="280">
        <v>18</v>
      </c>
      <c r="C74" s="281" t="s">
        <v>379</v>
      </c>
      <c r="D74" s="282" t="s">
        <v>12</v>
      </c>
      <c r="F74"/>
    </row>
    <row r="75" spans="1:6" ht="15.6" x14ac:dyDescent="0.3">
      <c r="A75" s="280" t="s">
        <v>426</v>
      </c>
      <c r="B75" s="280">
        <v>19</v>
      </c>
      <c r="C75" s="281" t="s">
        <v>380</v>
      </c>
      <c r="D75" s="282" t="s">
        <v>12</v>
      </c>
      <c r="F75"/>
    </row>
    <row r="76" spans="1:6" x14ac:dyDescent="0.25">
      <c r="A76" s="283"/>
      <c r="B76" s="284"/>
      <c r="C76" s="284"/>
    </row>
  </sheetData>
  <pageMargins left="0.7" right="0.7" top="0.75" bottom="0.75" header="0.3" footer="0.3"/>
  <pageSetup scale="70" fitToHeight="2" orientation="portrait" horizontalDpi="1200" verticalDpi="1200" r:id="rId1"/>
  <headerFooter>
    <oddFooter>&amp;L&amp;"Arial,Regular"&amp;12&amp;A
Version Date: July 1, 2024&amp;R&amp;"Arial,Regular"&amp;12Page &amp;P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BCCE-670D-46B7-9EB2-E5C4D9E8D915}">
  <sheetPr codeName="Sheet11"/>
  <dimension ref="A1:I544"/>
  <sheetViews>
    <sheetView zoomScale="85" zoomScaleNormal="85" workbookViewId="0"/>
  </sheetViews>
  <sheetFormatPr defaultColWidth="10.6640625" defaultRowHeight="15" x14ac:dyDescent="0.25"/>
  <cols>
    <col min="1" max="1" width="4.6640625" style="1" customWidth="1"/>
    <col min="2" max="2" width="91.6640625" style="1" customWidth="1"/>
    <col min="3" max="3" width="23.33203125" style="1" customWidth="1"/>
    <col min="4" max="4" width="21.6640625" style="1" customWidth="1"/>
    <col min="5" max="5" width="15.109375" style="1" bestFit="1" customWidth="1"/>
    <col min="6" max="16384" width="10.6640625" style="1"/>
  </cols>
  <sheetData>
    <row r="1" spans="1:3" ht="15.6" x14ac:dyDescent="0.25">
      <c r="B1" s="2" t="s">
        <v>52</v>
      </c>
    </row>
    <row r="2" spans="1:3" ht="15.6" x14ac:dyDescent="0.25">
      <c r="B2" s="3" t="str">
        <f>IF('Cover-Input Page'!C15="Individual","For Individual Group Dental Plan", IF('Cover-Input Page'!C15="Large Group Only","For Large Group Dental Plan","For Small Group Dental Plan"))</f>
        <v>For Large Group Dental Plan</v>
      </c>
    </row>
    <row r="3" spans="1:3" ht="15.6" x14ac:dyDescent="0.25">
      <c r="B3" s="3" t="s">
        <v>53</v>
      </c>
    </row>
    <row r="4" spans="1:3" x14ac:dyDescent="0.25">
      <c r="B4" s="2" t="s">
        <v>54</v>
      </c>
    </row>
    <row r="5" spans="1:3" x14ac:dyDescent="0.25">
      <c r="B5" s="2"/>
    </row>
    <row r="6" spans="1:3" x14ac:dyDescent="0.25">
      <c r="A6" s="4" t="s">
        <v>55</v>
      </c>
      <c r="B6" s="4"/>
    </row>
    <row r="7" spans="1:3" x14ac:dyDescent="0.25">
      <c r="A7" s="4"/>
      <c r="B7" s="4"/>
    </row>
    <row r="8" spans="1:3" x14ac:dyDescent="0.25">
      <c r="A8" s="5" t="s">
        <v>56</v>
      </c>
      <c r="B8" s="5"/>
    </row>
    <row r="9" spans="1:3" x14ac:dyDescent="0.25">
      <c r="A9" s="289" t="s">
        <v>57</v>
      </c>
      <c r="B9" s="5"/>
    </row>
    <row r="10" spans="1:3" x14ac:dyDescent="0.25">
      <c r="A10" s="5" t="s">
        <v>58</v>
      </c>
      <c r="B10" s="5"/>
    </row>
    <row r="11" spans="1:3" x14ac:dyDescent="0.25">
      <c r="A11" s="5" t="s">
        <v>59</v>
      </c>
      <c r="B11" s="5"/>
    </row>
    <row r="12" spans="1:3" x14ac:dyDescent="0.25">
      <c r="A12" s="5" t="s">
        <v>60</v>
      </c>
      <c r="B12" s="5"/>
    </row>
    <row r="13" spans="1:3" x14ac:dyDescent="0.25">
      <c r="B13" s="5"/>
    </row>
    <row r="14" spans="1:3" ht="15.6" x14ac:dyDescent="0.3">
      <c r="A14" s="6" t="s">
        <v>61</v>
      </c>
      <c r="B14" s="5"/>
    </row>
    <row r="15" spans="1:3" ht="15.6" thickBot="1" x14ac:dyDescent="0.3">
      <c r="B15" s="5"/>
    </row>
    <row r="16" spans="1:3" ht="15.6" thickBot="1" x14ac:dyDescent="0.3">
      <c r="A16" s="7" t="s">
        <v>62</v>
      </c>
      <c r="B16" s="7" t="str">
        <f>'Cover-Input Page'!B10</f>
        <v>Company Name</v>
      </c>
      <c r="C16" s="8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</row>
    <row r="17" spans="1:5" ht="15.6" thickBot="1" x14ac:dyDescent="0.3">
      <c r="B17" s="4"/>
      <c r="C17" s="9"/>
    </row>
    <row r="18" spans="1:5" ht="15.6" thickBot="1" x14ac:dyDescent="0.3">
      <c r="A18" s="7" t="s">
        <v>63</v>
      </c>
      <c r="B18" s="7" t="s">
        <v>64</v>
      </c>
      <c r="C18" s="10"/>
    </row>
    <row r="19" spans="1:5" x14ac:dyDescent="0.25">
      <c r="B19" s="4"/>
      <c r="C19" s="9"/>
    </row>
    <row r="20" spans="1:5" s="33" customFormat="1" x14ac:dyDescent="0.25">
      <c r="A20" s="7" t="s">
        <v>65</v>
      </c>
      <c r="B20" s="7" t="s">
        <v>383</v>
      </c>
      <c r="C20" s="9"/>
      <c r="D20" s="1"/>
      <c r="E20" s="1"/>
    </row>
    <row r="21" spans="1:5" s="33" customFormat="1" x14ac:dyDescent="0.25">
      <c r="A21" s="7"/>
      <c r="B21" s="7"/>
      <c r="C21" s="9"/>
      <c r="D21" s="1"/>
      <c r="E21" s="1"/>
    </row>
    <row r="22" spans="1:5" ht="15.6" x14ac:dyDescent="0.25">
      <c r="A22" s="7"/>
      <c r="B22" s="11" t="s">
        <v>66</v>
      </c>
      <c r="C22" s="9"/>
    </row>
    <row r="23" spans="1:5" ht="15.6" x14ac:dyDescent="0.25">
      <c r="A23" s="7"/>
      <c r="B23" s="11" t="s">
        <v>67</v>
      </c>
      <c r="C23" s="9"/>
    </row>
    <row r="24" spans="1:5" ht="15.6" x14ac:dyDescent="0.25">
      <c r="A24" s="7"/>
      <c r="B24" s="11"/>
      <c r="C24" s="9"/>
    </row>
    <row r="25" spans="1:5" x14ac:dyDescent="0.25">
      <c r="A25" s="7" t="s">
        <v>68</v>
      </c>
      <c r="B25" s="4" t="s">
        <v>69</v>
      </c>
      <c r="C25" s="9"/>
    </row>
    <row r="26" spans="1:5" x14ac:dyDescent="0.25">
      <c r="A26" s="7"/>
      <c r="B26" s="4"/>
      <c r="C26" s="9"/>
    </row>
    <row r="27" spans="1:5" ht="23.1" customHeight="1" x14ac:dyDescent="0.25">
      <c r="A27" s="7"/>
      <c r="B27" s="4" t="s">
        <v>70</v>
      </c>
      <c r="C27" s="12"/>
    </row>
    <row r="28" spans="1:5" ht="23.1" customHeight="1" x14ac:dyDescent="0.25">
      <c r="B28" s="4" t="s">
        <v>71</v>
      </c>
      <c r="C28" s="12"/>
    </row>
    <row r="29" spans="1:5" ht="23.1" customHeight="1" x14ac:dyDescent="0.25">
      <c r="B29" s="4" t="s">
        <v>72</v>
      </c>
      <c r="C29" s="12"/>
    </row>
    <row r="30" spans="1:5" ht="23.1" customHeight="1" x14ac:dyDescent="0.25">
      <c r="B30" s="4" t="s">
        <v>73</v>
      </c>
      <c r="C30" s="12"/>
    </row>
    <row r="31" spans="1:5" ht="23.1" customHeight="1" x14ac:dyDescent="0.25">
      <c r="B31" s="4" t="s">
        <v>74</v>
      </c>
      <c r="C31" s="12"/>
    </row>
    <row r="32" spans="1:5" ht="23.1" customHeight="1" x14ac:dyDescent="0.25">
      <c r="B32" s="4" t="s">
        <v>75</v>
      </c>
      <c r="C32" s="12"/>
    </row>
    <row r="33" spans="1:9" ht="16.2" thickBot="1" x14ac:dyDescent="0.3">
      <c r="A33" s="7"/>
      <c r="B33" s="11"/>
      <c r="C33" s="9"/>
    </row>
    <row r="34" spans="1:9" ht="15.6" thickBot="1" x14ac:dyDescent="0.3">
      <c r="A34" s="7" t="s">
        <v>76</v>
      </c>
      <c r="B34" s="7" t="str">
        <f>'Cover-Input Page'!B15</f>
        <v xml:space="preserve">Segment Type  </v>
      </c>
      <c r="C34" s="13" t="str">
        <f>'Cover-Input Page'!C15</f>
        <v>Large Group Only</v>
      </c>
    </row>
    <row r="35" spans="1:9" ht="15.6" thickBot="1" x14ac:dyDescent="0.3">
      <c r="B35" s="7"/>
      <c r="C35" s="14"/>
    </row>
    <row r="36" spans="1:9" ht="15.6" thickBot="1" x14ac:dyDescent="0.3">
      <c r="A36" s="7" t="s">
        <v>77</v>
      </c>
      <c r="B36" s="4" t="str">
        <f>'Cover-Input Page'!B16</f>
        <v>Plan Type:  For-profit or Nonprofit company</v>
      </c>
      <c r="C36" s="13" t="str">
        <f>'Cover-Input Page'!C16</f>
        <v>For-profit</v>
      </c>
    </row>
    <row r="37" spans="1:9" x14ac:dyDescent="0.25">
      <c r="B37" s="4"/>
      <c r="C37" s="9"/>
    </row>
    <row r="38" spans="1:9" x14ac:dyDescent="0.25">
      <c r="A38" s="15" t="s">
        <v>78</v>
      </c>
      <c r="B38" s="4" t="s">
        <v>79</v>
      </c>
      <c r="C38" s="9"/>
    </row>
    <row r="39" spans="1:9" x14ac:dyDescent="0.25">
      <c r="A39" s="15"/>
      <c r="B39" s="4"/>
      <c r="C39" s="9"/>
    </row>
    <row r="40" spans="1:9" ht="15.6" x14ac:dyDescent="0.25">
      <c r="B40" s="16" t="s">
        <v>80</v>
      </c>
      <c r="C40" s="9"/>
    </row>
    <row r="41" spans="1:9" ht="15.6" x14ac:dyDescent="0.25">
      <c r="B41" s="16" t="s">
        <v>81</v>
      </c>
      <c r="C41" s="9"/>
    </row>
    <row r="42" spans="1:9" ht="15.6" thickBot="1" x14ac:dyDescent="0.3">
      <c r="A42" s="15"/>
      <c r="B42" s="4"/>
      <c r="C42" s="9"/>
    </row>
    <row r="43" spans="1:9" ht="15" customHeight="1" thickBot="1" x14ac:dyDescent="0.3">
      <c r="A43" s="15" t="s">
        <v>82</v>
      </c>
      <c r="B43" s="4" t="s">
        <v>83</v>
      </c>
      <c r="C43" s="17" t="s">
        <v>84</v>
      </c>
    </row>
    <row r="44" spans="1:9" ht="15.6" x14ac:dyDescent="0.3">
      <c r="A44" s="15"/>
      <c r="B44" s="4"/>
      <c r="E44" s="6"/>
      <c r="F44" s="6"/>
      <c r="G44" s="6"/>
      <c r="H44" s="6"/>
      <c r="I44" s="6"/>
    </row>
    <row r="45" spans="1:9" ht="15.6" x14ac:dyDescent="0.25">
      <c r="A45" s="15"/>
      <c r="B45" s="16" t="s">
        <v>85</v>
      </c>
      <c r="C45" s="9"/>
    </row>
    <row r="46" spans="1:9" ht="15.6" thickBot="1" x14ac:dyDescent="0.3">
      <c r="A46" s="15"/>
      <c r="B46" s="4"/>
      <c r="C46" s="9"/>
    </row>
    <row r="47" spans="1:9" ht="15.6" thickBot="1" x14ac:dyDescent="0.3">
      <c r="A47" s="15" t="s">
        <v>86</v>
      </c>
      <c r="B47" s="4" t="s">
        <v>87</v>
      </c>
      <c r="C47" s="17" t="str">
        <f>IF(AND('Cover-Input Page'!C17="New Product",'Cover-Input Page'!C18="Initial"),"Initial",
IF(AND('Cover-Input Page'!C17="New Product",'Cover-Input Page'!C18="resubmission"),"Resubmission",
IF(AND('Cover-Input Page'!C17="Existing Product",'Cover-Input Page'!C18="Initial"),"N/A",
IF(AND('Cover-Input Page'!C17="Existing Product",'Cover-Input Page'!C18="Resubmission"),"N/A",
IF(AND('Cover-Input Page'!C17="Both",'Cover-Input Page'!C18="Initial"),"Initial",
IF(AND('Cover-Input Page'!C17="Both",'Cover-Input Page'!C18="Resubmission"),"Resubmission",""))))))</f>
        <v>Initial</v>
      </c>
    </row>
    <row r="48" spans="1:9" x14ac:dyDescent="0.25">
      <c r="A48" s="15"/>
      <c r="C48" s="9"/>
    </row>
    <row r="49" spans="1:5" s="33" customFormat="1" x14ac:dyDescent="0.25">
      <c r="A49" s="15" t="s">
        <v>88</v>
      </c>
      <c r="B49" s="4" t="s">
        <v>89</v>
      </c>
      <c r="C49" s="9"/>
      <c r="D49" s="1"/>
      <c r="E49" s="1"/>
    </row>
    <row r="50" spans="1:5" s="33" customFormat="1" ht="15.6" thickBot="1" x14ac:dyDescent="0.3">
      <c r="A50" s="15"/>
      <c r="B50" s="4"/>
      <c r="C50" s="9"/>
      <c r="D50" s="1"/>
      <c r="E50" s="1"/>
    </row>
    <row r="51" spans="1:5" s="33" customFormat="1" ht="16.2" thickBot="1" x14ac:dyDescent="0.3">
      <c r="A51" s="15"/>
      <c r="B51" s="18" t="s">
        <v>90</v>
      </c>
      <c r="C51" s="41">
        <f>C67</f>
        <v>0</v>
      </c>
      <c r="D51" s="1"/>
      <c r="E51" s="1"/>
    </row>
    <row r="52" spans="1:5" s="33" customFormat="1" x14ac:dyDescent="0.25">
      <c r="A52" s="15"/>
      <c r="B52" s="4"/>
      <c r="C52" s="1"/>
      <c r="D52" s="1"/>
      <c r="E52" s="1"/>
    </row>
    <row r="53" spans="1:5" s="33" customFormat="1" ht="15.6" x14ac:dyDescent="0.25">
      <c r="A53" s="15"/>
      <c r="B53" s="16" t="s">
        <v>91</v>
      </c>
      <c r="C53" s="1"/>
      <c r="D53" s="1"/>
      <c r="E53" s="1"/>
    </row>
    <row r="54" spans="1:5" s="33" customFormat="1" ht="15.6" x14ac:dyDescent="0.25">
      <c r="A54" s="15"/>
      <c r="B54" s="16" t="s">
        <v>385</v>
      </c>
      <c r="C54" s="1"/>
      <c r="D54" s="1"/>
      <c r="E54" s="1"/>
    </row>
    <row r="55" spans="1:5" s="33" customFormat="1" x14ac:dyDescent="0.25">
      <c r="A55" s="15"/>
      <c r="B55" s="4"/>
      <c r="C55" s="1"/>
      <c r="D55" s="1"/>
      <c r="E55" s="1"/>
    </row>
    <row r="56" spans="1:5" s="33" customFormat="1" ht="15.6" x14ac:dyDescent="0.25">
      <c r="A56" s="15"/>
      <c r="B56" s="18" t="s">
        <v>92</v>
      </c>
      <c r="C56" s="1"/>
      <c r="D56" s="1"/>
      <c r="E56" s="1"/>
    </row>
    <row r="57" spans="1:5" s="33" customFormat="1" x14ac:dyDescent="0.25">
      <c r="A57" s="15"/>
      <c r="B57" s="4"/>
      <c r="C57" s="1"/>
      <c r="D57" s="1"/>
      <c r="E57" s="1"/>
    </row>
    <row r="58" spans="1:5" s="33" customFormat="1" x14ac:dyDescent="0.25">
      <c r="A58" s="15"/>
      <c r="B58" s="4" t="s">
        <v>476</v>
      </c>
      <c r="C58" s="1"/>
      <c r="D58" s="1"/>
      <c r="E58" s="1"/>
    </row>
    <row r="59" spans="1:5" s="33" customFormat="1" x14ac:dyDescent="0.25">
      <c r="A59" s="15"/>
      <c r="B59" s="4" t="s">
        <v>479</v>
      </c>
      <c r="C59" s="1"/>
      <c r="D59" s="1"/>
      <c r="E59" s="1"/>
    </row>
    <row r="60" spans="1:5" s="33" customFormat="1" ht="15.6" thickBot="1" x14ac:dyDescent="0.3">
      <c r="A60" s="15"/>
      <c r="B60" s="4"/>
      <c r="C60" s="1"/>
      <c r="D60" s="1"/>
      <c r="E60" s="1"/>
    </row>
    <row r="61" spans="1:5" s="33" customFormat="1" ht="15.6" x14ac:dyDescent="0.3">
      <c r="A61" s="15"/>
      <c r="B61" s="42" t="s">
        <v>93</v>
      </c>
      <c r="C61" s="43" t="s">
        <v>94</v>
      </c>
      <c r="D61" s="1"/>
      <c r="E61" s="1"/>
    </row>
    <row r="62" spans="1:5" s="33" customFormat="1" x14ac:dyDescent="0.25">
      <c r="A62" s="15"/>
      <c r="B62" s="44" t="s">
        <v>477</v>
      </c>
      <c r="C62" s="45">
        <f>(1+C74)*(1+D74)-1</f>
        <v>0</v>
      </c>
      <c r="D62" s="1"/>
      <c r="E62" s="1"/>
    </row>
    <row r="63" spans="1:5" s="33" customFormat="1" x14ac:dyDescent="0.25">
      <c r="A63" s="15"/>
      <c r="B63" s="46" t="s">
        <v>471</v>
      </c>
      <c r="C63" s="45">
        <f t="shared" ref="C63:C64" si="0">(1+C75)*(1+D75)-1</f>
        <v>0</v>
      </c>
      <c r="D63" s="1"/>
      <c r="E63" s="1"/>
    </row>
    <row r="64" spans="1:5" s="33" customFormat="1" x14ac:dyDescent="0.25">
      <c r="A64" s="15"/>
      <c r="B64" s="46" t="s">
        <v>472</v>
      </c>
      <c r="C64" s="45">
        <f t="shared" si="0"/>
        <v>0</v>
      </c>
      <c r="D64" s="1"/>
      <c r="E64" s="1"/>
    </row>
    <row r="65" spans="1:5" s="33" customFormat="1" x14ac:dyDescent="0.25">
      <c r="A65" s="15"/>
      <c r="B65" s="46" t="s">
        <v>474</v>
      </c>
      <c r="C65" s="45">
        <f>(1+C77)*(1+D77)-1</f>
        <v>0</v>
      </c>
      <c r="D65" s="1"/>
      <c r="E65" s="1"/>
    </row>
    <row r="66" spans="1:5" s="33" customFormat="1" x14ac:dyDescent="0.25">
      <c r="A66" s="15"/>
      <c r="B66" s="46" t="s">
        <v>478</v>
      </c>
      <c r="C66" s="45">
        <f>(1+C78)*(1+D78)-1</f>
        <v>0</v>
      </c>
      <c r="D66" s="1"/>
      <c r="E66" s="1"/>
    </row>
    <row r="67" spans="1:5" s="33" customFormat="1" ht="16.2" thickBot="1" x14ac:dyDescent="0.3">
      <c r="A67" s="15"/>
      <c r="B67" s="47" t="s">
        <v>95</v>
      </c>
      <c r="C67" s="48">
        <f>(1+C79)*(1+D79)-1</f>
        <v>0</v>
      </c>
      <c r="D67" s="1"/>
      <c r="E67" s="1"/>
    </row>
    <row r="68" spans="1:5" s="33" customFormat="1" x14ac:dyDescent="0.25">
      <c r="A68" s="15"/>
      <c r="B68" s="4"/>
      <c r="C68" s="1"/>
      <c r="D68" s="1"/>
      <c r="E68" s="1"/>
    </row>
    <row r="69" spans="1:5" s="33" customFormat="1" x14ac:dyDescent="0.25">
      <c r="A69" s="15" t="s">
        <v>96</v>
      </c>
      <c r="B69" s="4" t="s">
        <v>97</v>
      </c>
      <c r="C69" s="49" t="str">
        <f>Price_Inflation!B9</f>
        <v>01/2024 - 12/2024</v>
      </c>
      <c r="D69" s="1"/>
      <c r="E69" s="1"/>
    </row>
    <row r="70" spans="1:5" s="33" customFormat="1" x14ac:dyDescent="0.25">
      <c r="A70" s="15"/>
      <c r="B70" s="4"/>
      <c r="C70" s="1"/>
      <c r="D70" s="1"/>
      <c r="E70" s="1"/>
    </row>
    <row r="71" spans="1:5" s="33" customFormat="1" ht="15.6" x14ac:dyDescent="0.25">
      <c r="A71" s="15"/>
      <c r="B71" s="16" t="s">
        <v>414</v>
      </c>
      <c r="C71" s="1"/>
      <c r="D71" s="1"/>
      <c r="E71" s="1"/>
    </row>
    <row r="72" spans="1:5" s="33" customFormat="1" ht="15.6" thickBot="1" x14ac:dyDescent="0.3">
      <c r="A72" s="15"/>
      <c r="B72" s="4"/>
      <c r="C72" s="1"/>
      <c r="D72" s="1"/>
      <c r="E72" s="1"/>
    </row>
    <row r="73" spans="1:5" s="33" customFormat="1" ht="15.6" thickBot="1" x14ac:dyDescent="0.3">
      <c r="A73" s="15"/>
      <c r="B73" s="50" t="s">
        <v>93</v>
      </c>
      <c r="C73" s="51" t="s">
        <v>98</v>
      </c>
      <c r="D73" s="51" t="s">
        <v>99</v>
      </c>
      <c r="E73" s="51" t="s">
        <v>95</v>
      </c>
    </row>
    <row r="74" spans="1:5" s="33" customFormat="1" x14ac:dyDescent="0.25">
      <c r="A74" s="15"/>
      <c r="B74" s="44" t="s">
        <v>477</v>
      </c>
      <c r="C74" s="52">
        <f>Price_Inflation!U13</f>
        <v>0</v>
      </c>
      <c r="D74" s="52">
        <f>Price_Inflation!U22</f>
        <v>0</v>
      </c>
      <c r="E74" s="53" t="str">
        <f>Price_Inflation!U31</f>
        <v/>
      </c>
    </row>
    <row r="75" spans="1:5" s="33" customFormat="1" x14ac:dyDescent="0.25">
      <c r="A75" s="15"/>
      <c r="B75" s="46" t="s">
        <v>471</v>
      </c>
      <c r="C75" s="54">
        <f>Price_Inflation!U14</f>
        <v>0</v>
      </c>
      <c r="D75" s="54">
        <f>Price_Inflation!U23</f>
        <v>0</v>
      </c>
      <c r="E75" s="55" t="str">
        <f>Price_Inflation!U32</f>
        <v/>
      </c>
    </row>
    <row r="76" spans="1:5" s="33" customFormat="1" x14ac:dyDescent="0.25">
      <c r="A76" s="15"/>
      <c r="B76" s="46" t="s">
        <v>472</v>
      </c>
      <c r="C76" s="54">
        <f>Price_Inflation!U15</f>
        <v>0</v>
      </c>
      <c r="D76" s="54">
        <f>Price_Inflation!U24</f>
        <v>0</v>
      </c>
      <c r="E76" s="55" t="str">
        <f>Price_Inflation!U33</f>
        <v/>
      </c>
    </row>
    <row r="77" spans="1:5" s="33" customFormat="1" x14ac:dyDescent="0.25">
      <c r="A77" s="15"/>
      <c r="B77" s="46" t="s">
        <v>474</v>
      </c>
      <c r="C77" s="54">
        <f>Price_Inflation!U16</f>
        <v>0</v>
      </c>
      <c r="D77" s="54">
        <f>Price_Inflation!U25</f>
        <v>0</v>
      </c>
      <c r="E77" s="55" t="str">
        <f>Price_Inflation!U34</f>
        <v/>
      </c>
    </row>
    <row r="78" spans="1:5" s="33" customFormat="1" x14ac:dyDescent="0.25">
      <c r="A78" s="15"/>
      <c r="B78" s="46" t="s">
        <v>478</v>
      </c>
      <c r="C78" s="54">
        <f>Price_Inflation!U17</f>
        <v>0</v>
      </c>
      <c r="D78" s="54">
        <f>Price_Inflation!U26</f>
        <v>0</v>
      </c>
      <c r="E78" s="55" t="str">
        <f>Price_Inflation!U35</f>
        <v/>
      </c>
    </row>
    <row r="79" spans="1:5" s="33" customFormat="1" ht="16.2" thickBot="1" x14ac:dyDescent="0.3">
      <c r="A79" s="15"/>
      <c r="B79" s="47" t="s">
        <v>95</v>
      </c>
      <c r="C79" s="56">
        <f>Price_Inflation!U18</f>
        <v>0</v>
      </c>
      <c r="D79" s="56">
        <f>Price_Inflation!U27</f>
        <v>0</v>
      </c>
      <c r="E79" s="57" t="str">
        <f>Price_Inflation!U36</f>
        <v/>
      </c>
    </row>
    <row r="80" spans="1:5" s="33" customFormat="1" x14ac:dyDescent="0.25">
      <c r="A80" s="15"/>
      <c r="B80" s="4"/>
      <c r="C80" s="1"/>
      <c r="D80" s="1"/>
      <c r="E80" s="1"/>
    </row>
    <row r="81" spans="1:5" s="33" customFormat="1" x14ac:dyDescent="0.25">
      <c r="A81" s="15" t="s">
        <v>100</v>
      </c>
      <c r="B81" s="4" t="s">
        <v>432</v>
      </c>
      <c r="C81" s="1"/>
      <c r="D81" s="1"/>
      <c r="E81" s="1"/>
    </row>
    <row r="82" spans="1:5" s="33" customFormat="1" x14ac:dyDescent="0.25">
      <c r="A82" s="15"/>
      <c r="B82" s="4"/>
      <c r="C82" s="1"/>
      <c r="D82" s="1"/>
      <c r="E82" s="1"/>
    </row>
    <row r="83" spans="1:5" s="33" customFormat="1" x14ac:dyDescent="0.25">
      <c r="A83" s="15"/>
      <c r="B83" s="4"/>
      <c r="C83" s="1"/>
      <c r="D83" s="1"/>
      <c r="E83" s="1"/>
    </row>
    <row r="84" spans="1:5" x14ac:dyDescent="0.25">
      <c r="A84" s="15" t="s">
        <v>143</v>
      </c>
      <c r="B84" s="4" t="s">
        <v>101</v>
      </c>
      <c r="C84" s="9"/>
    </row>
    <row r="85" spans="1:5" ht="15.6" x14ac:dyDescent="0.25">
      <c r="A85" s="15"/>
      <c r="B85" s="16"/>
      <c r="C85" s="9"/>
    </row>
    <row r="86" spans="1:5" x14ac:dyDescent="0.25">
      <c r="A86" s="15"/>
      <c r="B86" s="4"/>
      <c r="C86" s="9"/>
    </row>
    <row r="87" spans="1:5" x14ac:dyDescent="0.25">
      <c r="A87" s="15"/>
      <c r="B87" s="4"/>
      <c r="C87" s="9"/>
    </row>
    <row r="88" spans="1:5" x14ac:dyDescent="0.25">
      <c r="A88" s="15"/>
      <c r="B88" s="4"/>
      <c r="C88" s="9"/>
    </row>
    <row r="89" spans="1:5" x14ac:dyDescent="0.25">
      <c r="A89" s="15"/>
      <c r="B89" s="4"/>
      <c r="C89" s="9"/>
    </row>
    <row r="90" spans="1:5" x14ac:dyDescent="0.25">
      <c r="A90" s="15"/>
      <c r="B90" s="4"/>
      <c r="C90" s="9"/>
    </row>
    <row r="91" spans="1:5" x14ac:dyDescent="0.25">
      <c r="A91" s="15"/>
      <c r="B91" s="4"/>
      <c r="C91" s="9"/>
    </row>
    <row r="92" spans="1:5" x14ac:dyDescent="0.25">
      <c r="A92" s="15"/>
      <c r="B92" s="4"/>
      <c r="C92" s="9"/>
    </row>
    <row r="93" spans="1:5" x14ac:dyDescent="0.25">
      <c r="A93" s="15"/>
      <c r="B93" s="4"/>
    </row>
    <row r="94" spans="1:5" x14ac:dyDescent="0.25">
      <c r="A94" s="15"/>
      <c r="B94" s="4"/>
    </row>
    <row r="95" spans="1:5" x14ac:dyDescent="0.25">
      <c r="A95" s="15"/>
      <c r="B95" s="4"/>
    </row>
    <row r="96" spans="1:5" x14ac:dyDescent="0.25">
      <c r="A96" s="15"/>
      <c r="B96" s="4"/>
    </row>
    <row r="97" spans="1:2" x14ac:dyDescent="0.25">
      <c r="A97" s="15"/>
      <c r="B97" s="4"/>
    </row>
    <row r="98" spans="1:2" x14ac:dyDescent="0.25">
      <c r="A98" s="15"/>
      <c r="B98" s="4"/>
    </row>
    <row r="99" spans="1:2" x14ac:dyDescent="0.25">
      <c r="A99" s="15"/>
      <c r="B99" s="4"/>
    </row>
    <row r="100" spans="1:2" x14ac:dyDescent="0.25">
      <c r="A100" s="15"/>
      <c r="B100" s="4"/>
    </row>
    <row r="101" spans="1:2" x14ac:dyDescent="0.25">
      <c r="A101" s="15"/>
      <c r="B101" s="4"/>
    </row>
    <row r="102" spans="1:2" x14ac:dyDescent="0.25">
      <c r="A102" s="15"/>
      <c r="B102" s="4"/>
    </row>
    <row r="103" spans="1:2" x14ac:dyDescent="0.25">
      <c r="A103" s="15"/>
      <c r="B103" s="4"/>
    </row>
    <row r="104" spans="1:2" x14ac:dyDescent="0.25">
      <c r="A104" s="15"/>
      <c r="B104" s="4"/>
    </row>
    <row r="105" spans="1:2" x14ac:dyDescent="0.25">
      <c r="A105" s="15"/>
      <c r="B105" s="4"/>
    </row>
    <row r="106" spans="1:2" x14ac:dyDescent="0.25">
      <c r="A106" s="15"/>
      <c r="B106" s="4"/>
    </row>
    <row r="107" spans="1:2" x14ac:dyDescent="0.25">
      <c r="A107" s="15"/>
      <c r="B107" s="4"/>
    </row>
    <row r="108" spans="1:2" x14ac:dyDescent="0.25">
      <c r="A108" s="15"/>
      <c r="B108" s="4"/>
    </row>
    <row r="109" spans="1:2" x14ac:dyDescent="0.25">
      <c r="A109" s="15"/>
      <c r="B109" s="4"/>
    </row>
    <row r="110" spans="1:2" x14ac:dyDescent="0.25">
      <c r="A110" s="15"/>
      <c r="B110" s="4"/>
    </row>
    <row r="111" spans="1:2" x14ac:dyDescent="0.25">
      <c r="A111" s="15"/>
      <c r="B111" s="4"/>
    </row>
    <row r="112" spans="1:2" x14ac:dyDescent="0.25">
      <c r="A112" s="15"/>
      <c r="B112" s="4"/>
    </row>
    <row r="113" spans="1:2" x14ac:dyDescent="0.25">
      <c r="A113" s="15"/>
      <c r="B113" s="4"/>
    </row>
    <row r="114" spans="1:2" x14ac:dyDescent="0.25">
      <c r="A114" s="15"/>
      <c r="B114" s="4"/>
    </row>
    <row r="115" spans="1:2" x14ac:dyDescent="0.25">
      <c r="A115" s="15"/>
      <c r="B115" s="4"/>
    </row>
    <row r="116" spans="1:2" x14ac:dyDescent="0.25">
      <c r="A116" s="15"/>
      <c r="B116" s="4"/>
    </row>
    <row r="117" spans="1:2" x14ac:dyDescent="0.25">
      <c r="A117" s="15"/>
      <c r="B117" s="4"/>
    </row>
    <row r="118" spans="1:2" x14ac:dyDescent="0.25">
      <c r="A118" s="15"/>
      <c r="B118" s="4"/>
    </row>
    <row r="119" spans="1:2" x14ac:dyDescent="0.25">
      <c r="A119" s="15"/>
      <c r="B119" s="4"/>
    </row>
    <row r="120" spans="1:2" x14ac:dyDescent="0.25">
      <c r="A120" s="15"/>
      <c r="B120" s="4"/>
    </row>
    <row r="121" spans="1:2" x14ac:dyDescent="0.25">
      <c r="A121" s="15"/>
      <c r="B121" s="4"/>
    </row>
    <row r="122" spans="1:2" x14ac:dyDescent="0.25">
      <c r="A122" s="15"/>
      <c r="B122" s="4"/>
    </row>
    <row r="123" spans="1:2" x14ac:dyDescent="0.25">
      <c r="A123" s="15"/>
      <c r="B123" s="4"/>
    </row>
    <row r="124" spans="1:2" x14ac:dyDescent="0.25">
      <c r="A124" s="15"/>
      <c r="B124" s="4"/>
    </row>
    <row r="125" spans="1:2" x14ac:dyDescent="0.25">
      <c r="A125" s="15"/>
      <c r="B125" s="4"/>
    </row>
    <row r="126" spans="1:2" x14ac:dyDescent="0.25">
      <c r="A126" s="15"/>
      <c r="B126" s="4"/>
    </row>
    <row r="127" spans="1:2" x14ac:dyDescent="0.25">
      <c r="A127" s="15"/>
      <c r="B127" s="4"/>
    </row>
    <row r="128" spans="1:2" x14ac:dyDescent="0.25">
      <c r="A128" s="15"/>
      <c r="B128" s="4"/>
    </row>
    <row r="129" spans="1:2" x14ac:dyDescent="0.25">
      <c r="A129" s="15"/>
      <c r="B129" s="4"/>
    </row>
    <row r="130" spans="1:2" x14ac:dyDescent="0.25">
      <c r="A130" s="15"/>
      <c r="B130" s="4"/>
    </row>
    <row r="131" spans="1:2" x14ac:dyDescent="0.25">
      <c r="A131" s="15"/>
      <c r="B131" s="4"/>
    </row>
    <row r="132" spans="1:2" x14ac:dyDescent="0.25">
      <c r="A132" s="15"/>
      <c r="B132" s="4"/>
    </row>
    <row r="133" spans="1:2" x14ac:dyDescent="0.25">
      <c r="A133" s="15"/>
      <c r="B133" s="4"/>
    </row>
    <row r="134" spans="1:2" x14ac:dyDescent="0.25">
      <c r="A134" s="15"/>
      <c r="B134" s="4"/>
    </row>
    <row r="135" spans="1:2" x14ac:dyDescent="0.25">
      <c r="A135" s="15"/>
      <c r="B135" s="4"/>
    </row>
    <row r="136" spans="1:2" x14ac:dyDescent="0.25">
      <c r="A136" s="15"/>
      <c r="B136" s="4"/>
    </row>
    <row r="137" spans="1:2" x14ac:dyDescent="0.25">
      <c r="A137" s="15"/>
      <c r="B137" s="4"/>
    </row>
    <row r="138" spans="1:2" x14ac:dyDescent="0.25">
      <c r="A138" s="15"/>
      <c r="B138" s="4"/>
    </row>
    <row r="139" spans="1:2" x14ac:dyDescent="0.25">
      <c r="A139" s="15"/>
      <c r="B139" s="4"/>
    </row>
    <row r="140" spans="1:2" x14ac:dyDescent="0.25">
      <c r="A140" s="15"/>
      <c r="B140" s="4"/>
    </row>
    <row r="141" spans="1:2" x14ac:dyDescent="0.25">
      <c r="A141" s="15"/>
      <c r="B141" s="4"/>
    </row>
    <row r="142" spans="1:2" x14ac:dyDescent="0.25">
      <c r="A142" s="15"/>
      <c r="B142" s="4"/>
    </row>
    <row r="143" spans="1:2" x14ac:dyDescent="0.25">
      <c r="A143" s="15"/>
      <c r="B143" s="4"/>
    </row>
    <row r="144" spans="1:2" x14ac:dyDescent="0.25">
      <c r="A144" s="15"/>
      <c r="B144" s="4"/>
    </row>
    <row r="145" spans="1:2" x14ac:dyDescent="0.25">
      <c r="A145" s="15"/>
      <c r="B145" s="4"/>
    </row>
    <row r="146" spans="1:2" x14ac:dyDescent="0.25">
      <c r="A146" s="15"/>
      <c r="B146" s="4"/>
    </row>
    <row r="147" spans="1:2" x14ac:dyDescent="0.25">
      <c r="A147" s="15"/>
      <c r="B147" s="4"/>
    </row>
    <row r="148" spans="1:2" x14ac:dyDescent="0.25">
      <c r="A148" s="15"/>
      <c r="B148" s="4"/>
    </row>
    <row r="149" spans="1:2" x14ac:dyDescent="0.25">
      <c r="A149" s="15"/>
      <c r="B149" s="4"/>
    </row>
    <row r="150" spans="1:2" x14ac:dyDescent="0.25">
      <c r="A150" s="15"/>
      <c r="B150" s="4"/>
    </row>
    <row r="151" spans="1:2" x14ac:dyDescent="0.25">
      <c r="A151" s="15"/>
      <c r="B151" s="4"/>
    </row>
    <row r="152" spans="1:2" x14ac:dyDescent="0.25">
      <c r="A152" s="15"/>
      <c r="B152" s="4"/>
    </row>
    <row r="153" spans="1:2" x14ac:dyDescent="0.25">
      <c r="A153" s="15"/>
      <c r="B153" s="4"/>
    </row>
    <row r="154" spans="1:2" x14ac:dyDescent="0.25">
      <c r="A154" s="15"/>
      <c r="B154" s="4"/>
    </row>
    <row r="155" spans="1:2" x14ac:dyDescent="0.25">
      <c r="A155" s="15"/>
      <c r="B155" s="4"/>
    </row>
    <row r="156" spans="1:2" x14ac:dyDescent="0.25">
      <c r="A156" s="15"/>
      <c r="B156" s="4"/>
    </row>
    <row r="157" spans="1:2" x14ac:dyDescent="0.25">
      <c r="A157" s="15"/>
      <c r="B157" s="4"/>
    </row>
    <row r="158" spans="1:2" x14ac:dyDescent="0.25">
      <c r="A158" s="15"/>
      <c r="B158" s="4"/>
    </row>
    <row r="159" spans="1:2" x14ac:dyDescent="0.25">
      <c r="A159" s="15"/>
      <c r="B159" s="4"/>
    </row>
    <row r="160" spans="1:2" x14ac:dyDescent="0.25">
      <c r="A160" s="15"/>
      <c r="B160" s="4"/>
    </row>
    <row r="161" spans="1:2" x14ac:dyDescent="0.25">
      <c r="A161" s="15"/>
      <c r="B161" s="4"/>
    </row>
    <row r="162" spans="1:2" x14ac:dyDescent="0.25">
      <c r="A162" s="15"/>
      <c r="B162" s="4"/>
    </row>
    <row r="163" spans="1:2" x14ac:dyDescent="0.25">
      <c r="A163" s="15"/>
      <c r="B163" s="4"/>
    </row>
    <row r="164" spans="1:2" x14ac:dyDescent="0.25">
      <c r="A164" s="15"/>
      <c r="B164" s="4"/>
    </row>
    <row r="165" spans="1:2" x14ac:dyDescent="0.25">
      <c r="A165" s="15"/>
      <c r="B165" s="4"/>
    </row>
    <row r="166" spans="1:2" x14ac:dyDescent="0.25">
      <c r="A166" s="15"/>
      <c r="B166" s="4"/>
    </row>
    <row r="167" spans="1:2" x14ac:dyDescent="0.25">
      <c r="A167" s="15"/>
      <c r="B167" s="4"/>
    </row>
    <row r="168" spans="1:2" x14ac:dyDescent="0.25">
      <c r="A168" s="15"/>
      <c r="B168" s="4"/>
    </row>
    <row r="169" spans="1:2" x14ac:dyDescent="0.25">
      <c r="A169" s="15"/>
      <c r="B169" s="4"/>
    </row>
    <row r="170" spans="1:2" x14ac:dyDescent="0.25">
      <c r="A170" s="15"/>
      <c r="B170" s="4"/>
    </row>
    <row r="171" spans="1:2" x14ac:dyDescent="0.25">
      <c r="A171" s="15"/>
      <c r="B171" s="4"/>
    </row>
    <row r="172" spans="1:2" x14ac:dyDescent="0.25">
      <c r="A172" s="15"/>
      <c r="B172" s="4"/>
    </row>
    <row r="173" spans="1:2" x14ac:dyDescent="0.25">
      <c r="A173" s="15"/>
      <c r="B173" s="4"/>
    </row>
    <row r="174" spans="1:2" x14ac:dyDescent="0.25">
      <c r="A174" s="15"/>
      <c r="B174" s="4"/>
    </row>
    <row r="175" spans="1:2" x14ac:dyDescent="0.25">
      <c r="A175" s="15"/>
      <c r="B175" s="4"/>
    </row>
    <row r="176" spans="1:2" x14ac:dyDescent="0.25">
      <c r="A176" s="15"/>
      <c r="B176" s="4"/>
    </row>
    <row r="177" spans="1:2" x14ac:dyDescent="0.25">
      <c r="A177" s="15"/>
      <c r="B177" s="4"/>
    </row>
    <row r="178" spans="1:2" x14ac:dyDescent="0.25">
      <c r="A178" s="15"/>
      <c r="B178" s="4"/>
    </row>
    <row r="179" spans="1:2" x14ac:dyDescent="0.25">
      <c r="A179" s="15"/>
      <c r="B179" s="4"/>
    </row>
    <row r="180" spans="1:2" x14ac:dyDescent="0.25">
      <c r="A180" s="15"/>
      <c r="B180" s="4"/>
    </row>
    <row r="181" spans="1:2" x14ac:dyDescent="0.25">
      <c r="A181" s="15"/>
      <c r="B181" s="4"/>
    </row>
    <row r="182" spans="1:2" x14ac:dyDescent="0.25">
      <c r="A182" s="15"/>
      <c r="B182" s="4"/>
    </row>
    <row r="183" spans="1:2" x14ac:dyDescent="0.25">
      <c r="A183" s="15"/>
      <c r="B183" s="4"/>
    </row>
    <row r="184" spans="1:2" x14ac:dyDescent="0.25">
      <c r="A184" s="15"/>
      <c r="B184" s="4"/>
    </row>
    <row r="185" spans="1:2" x14ac:dyDescent="0.25">
      <c r="A185" s="15"/>
      <c r="B185" s="4"/>
    </row>
    <row r="186" spans="1:2" x14ac:dyDescent="0.25">
      <c r="A186" s="15"/>
      <c r="B186" s="4"/>
    </row>
    <row r="187" spans="1:2" x14ac:dyDescent="0.25">
      <c r="A187" s="15"/>
      <c r="B187" s="4"/>
    </row>
    <row r="188" spans="1:2" x14ac:dyDescent="0.25">
      <c r="A188" s="15"/>
      <c r="B188" s="4"/>
    </row>
    <row r="189" spans="1:2" x14ac:dyDescent="0.25">
      <c r="A189" s="15"/>
      <c r="B189" s="4"/>
    </row>
    <row r="190" spans="1:2" x14ac:dyDescent="0.25">
      <c r="A190" s="15"/>
      <c r="B190" s="4"/>
    </row>
    <row r="191" spans="1:2" x14ac:dyDescent="0.25">
      <c r="A191" s="15"/>
      <c r="B191" s="4"/>
    </row>
    <row r="192" spans="1:2" x14ac:dyDescent="0.25">
      <c r="A192" s="15"/>
      <c r="B192" s="4"/>
    </row>
    <row r="193" spans="1:2" x14ac:dyDescent="0.25">
      <c r="A193" s="15"/>
      <c r="B193" s="4"/>
    </row>
    <row r="194" spans="1:2" x14ac:dyDescent="0.25">
      <c r="A194" s="15"/>
      <c r="B194" s="4"/>
    </row>
    <row r="195" spans="1:2" x14ac:dyDescent="0.25">
      <c r="A195" s="15"/>
      <c r="B195" s="4"/>
    </row>
    <row r="196" spans="1:2" x14ac:dyDescent="0.25">
      <c r="A196" s="15"/>
      <c r="B196" s="4"/>
    </row>
    <row r="197" spans="1:2" x14ac:dyDescent="0.25">
      <c r="A197" s="15"/>
      <c r="B197" s="4"/>
    </row>
    <row r="198" spans="1:2" x14ac:dyDescent="0.25">
      <c r="A198" s="15"/>
      <c r="B198" s="4"/>
    </row>
    <row r="199" spans="1:2" x14ac:dyDescent="0.25">
      <c r="A199" s="15"/>
      <c r="B199" s="4"/>
    </row>
    <row r="200" spans="1:2" x14ac:dyDescent="0.25">
      <c r="A200" s="15"/>
      <c r="B200" s="4"/>
    </row>
    <row r="201" spans="1:2" x14ac:dyDescent="0.25">
      <c r="A201" s="15"/>
      <c r="B201" s="4"/>
    </row>
    <row r="202" spans="1:2" x14ac:dyDescent="0.25">
      <c r="A202" s="15"/>
      <c r="B202" s="4"/>
    </row>
    <row r="203" spans="1:2" x14ac:dyDescent="0.25">
      <c r="A203" s="15"/>
      <c r="B203" s="4"/>
    </row>
    <row r="204" spans="1:2" x14ac:dyDescent="0.25">
      <c r="A204" s="15"/>
      <c r="B204" s="4"/>
    </row>
    <row r="205" spans="1:2" x14ac:dyDescent="0.25">
      <c r="A205" s="15"/>
      <c r="B205" s="4"/>
    </row>
    <row r="206" spans="1:2" x14ac:dyDescent="0.25">
      <c r="A206" s="15"/>
      <c r="B206" s="4"/>
    </row>
    <row r="207" spans="1:2" x14ac:dyDescent="0.25">
      <c r="A207" s="15"/>
      <c r="B207" s="4"/>
    </row>
    <row r="208" spans="1:2" x14ac:dyDescent="0.25">
      <c r="A208" s="15"/>
      <c r="B208" s="4"/>
    </row>
    <row r="209" spans="1:2" x14ac:dyDescent="0.25">
      <c r="A209" s="15"/>
      <c r="B209" s="4"/>
    </row>
    <row r="210" spans="1:2" x14ac:dyDescent="0.25">
      <c r="A210" s="15"/>
      <c r="B210" s="4"/>
    </row>
    <row r="211" spans="1:2" x14ac:dyDescent="0.25">
      <c r="A211" s="15"/>
      <c r="B211" s="4"/>
    </row>
    <row r="212" spans="1:2" x14ac:dyDescent="0.25">
      <c r="A212" s="15"/>
      <c r="B212" s="4"/>
    </row>
    <row r="213" spans="1:2" x14ac:dyDescent="0.25">
      <c r="A213" s="15"/>
      <c r="B213" s="4"/>
    </row>
    <row r="214" spans="1:2" x14ac:dyDescent="0.25">
      <c r="A214" s="15"/>
      <c r="B214" s="4"/>
    </row>
    <row r="215" spans="1:2" x14ac:dyDescent="0.25">
      <c r="A215" s="15"/>
      <c r="B215" s="4"/>
    </row>
    <row r="216" spans="1:2" x14ac:dyDescent="0.25">
      <c r="A216" s="15"/>
      <c r="B216" s="4"/>
    </row>
    <row r="217" spans="1:2" x14ac:dyDescent="0.25">
      <c r="A217" s="15"/>
      <c r="B217" s="4"/>
    </row>
    <row r="218" spans="1:2" x14ac:dyDescent="0.25">
      <c r="A218" s="15"/>
      <c r="B218" s="4"/>
    </row>
    <row r="219" spans="1:2" x14ac:dyDescent="0.25">
      <c r="A219" s="15"/>
      <c r="B219" s="4"/>
    </row>
    <row r="220" spans="1:2" x14ac:dyDescent="0.25">
      <c r="A220" s="15"/>
      <c r="B220" s="4"/>
    </row>
    <row r="221" spans="1:2" x14ac:dyDescent="0.25">
      <c r="A221" s="15"/>
      <c r="B221" s="4"/>
    </row>
    <row r="222" spans="1:2" x14ac:dyDescent="0.25">
      <c r="A222" s="15"/>
      <c r="B222" s="4"/>
    </row>
    <row r="223" spans="1:2" x14ac:dyDescent="0.25">
      <c r="A223" s="15"/>
      <c r="B223" s="4"/>
    </row>
    <row r="224" spans="1:2" x14ac:dyDescent="0.25">
      <c r="A224" s="15"/>
      <c r="B224" s="4"/>
    </row>
    <row r="225" spans="1:2" x14ac:dyDescent="0.25">
      <c r="A225" s="15"/>
      <c r="B225" s="4"/>
    </row>
    <row r="226" spans="1:2" x14ac:dyDescent="0.25">
      <c r="A226" s="15"/>
      <c r="B226" s="4"/>
    </row>
    <row r="227" spans="1:2" x14ac:dyDescent="0.25">
      <c r="A227" s="15"/>
      <c r="B227" s="4"/>
    </row>
    <row r="228" spans="1:2" x14ac:dyDescent="0.25">
      <c r="A228" s="15"/>
      <c r="B228" s="4"/>
    </row>
    <row r="229" spans="1:2" x14ac:dyDescent="0.25">
      <c r="A229" s="15"/>
      <c r="B229" s="4"/>
    </row>
    <row r="230" spans="1:2" x14ac:dyDescent="0.25">
      <c r="A230" s="15"/>
      <c r="B230" s="4"/>
    </row>
    <row r="231" spans="1:2" x14ac:dyDescent="0.25">
      <c r="A231" s="15"/>
      <c r="B231" s="4"/>
    </row>
    <row r="232" spans="1:2" x14ac:dyDescent="0.25">
      <c r="A232" s="15"/>
      <c r="B232" s="4"/>
    </row>
    <row r="233" spans="1:2" x14ac:dyDescent="0.25">
      <c r="A233" s="15"/>
      <c r="B233" s="4"/>
    </row>
    <row r="234" spans="1:2" x14ac:dyDescent="0.25">
      <c r="A234" s="15"/>
      <c r="B234" s="4"/>
    </row>
    <row r="235" spans="1:2" x14ac:dyDescent="0.25">
      <c r="A235" s="15"/>
      <c r="B235" s="4"/>
    </row>
    <row r="236" spans="1:2" x14ac:dyDescent="0.25">
      <c r="A236" s="15"/>
      <c r="B236" s="4"/>
    </row>
    <row r="237" spans="1:2" x14ac:dyDescent="0.25">
      <c r="A237" s="15"/>
      <c r="B237" s="4"/>
    </row>
    <row r="238" spans="1:2" x14ac:dyDescent="0.25">
      <c r="A238" s="15"/>
      <c r="B238" s="4"/>
    </row>
    <row r="239" spans="1:2" x14ac:dyDescent="0.25">
      <c r="A239" s="15"/>
      <c r="B239" s="4"/>
    </row>
    <row r="240" spans="1:2" x14ac:dyDescent="0.25">
      <c r="A240" s="15"/>
      <c r="B240" s="4"/>
    </row>
    <row r="241" spans="1:2" x14ac:dyDescent="0.25">
      <c r="A241" s="15"/>
      <c r="B241" s="4"/>
    </row>
    <row r="242" spans="1:2" x14ac:dyDescent="0.25">
      <c r="A242" s="15"/>
      <c r="B242" s="4"/>
    </row>
    <row r="243" spans="1:2" x14ac:dyDescent="0.25">
      <c r="A243" s="15"/>
      <c r="B243" s="4"/>
    </row>
    <row r="244" spans="1:2" x14ac:dyDescent="0.25">
      <c r="A244" s="15"/>
      <c r="B244" s="4"/>
    </row>
    <row r="245" spans="1:2" x14ac:dyDescent="0.25">
      <c r="A245" s="15"/>
      <c r="B245" s="4"/>
    </row>
    <row r="246" spans="1:2" x14ac:dyDescent="0.25">
      <c r="A246" s="15"/>
      <c r="B246" s="4"/>
    </row>
    <row r="247" spans="1:2" x14ac:dyDescent="0.25">
      <c r="A247" s="15"/>
      <c r="B247" s="4"/>
    </row>
    <row r="248" spans="1:2" x14ac:dyDescent="0.25">
      <c r="A248" s="15"/>
      <c r="B248" s="4"/>
    </row>
    <row r="249" spans="1:2" x14ac:dyDescent="0.25">
      <c r="A249" s="15"/>
      <c r="B249" s="4"/>
    </row>
    <row r="250" spans="1:2" x14ac:dyDescent="0.25">
      <c r="A250" s="15"/>
      <c r="B250" s="4"/>
    </row>
    <row r="251" spans="1:2" x14ac:dyDescent="0.25">
      <c r="A251" s="15"/>
      <c r="B251" s="4"/>
    </row>
    <row r="252" spans="1:2" x14ac:dyDescent="0.25">
      <c r="A252" s="15"/>
      <c r="B252" s="4"/>
    </row>
    <row r="253" spans="1:2" x14ac:dyDescent="0.25">
      <c r="A253" s="15"/>
      <c r="B253" s="4"/>
    </row>
    <row r="254" spans="1:2" x14ac:dyDescent="0.25">
      <c r="A254" s="15"/>
      <c r="B254" s="4"/>
    </row>
    <row r="255" spans="1:2" x14ac:dyDescent="0.25">
      <c r="A255" s="15"/>
      <c r="B255" s="4"/>
    </row>
    <row r="256" spans="1:2" x14ac:dyDescent="0.25">
      <c r="A256" s="15"/>
      <c r="B256" s="4"/>
    </row>
    <row r="257" spans="1:2" x14ac:dyDescent="0.25">
      <c r="A257" s="15"/>
      <c r="B257" s="4"/>
    </row>
    <row r="258" spans="1:2" x14ac:dyDescent="0.25">
      <c r="A258" s="15"/>
      <c r="B258" s="4"/>
    </row>
    <row r="259" spans="1:2" x14ac:dyDescent="0.25">
      <c r="A259" s="15"/>
      <c r="B259" s="4"/>
    </row>
    <row r="260" spans="1:2" x14ac:dyDescent="0.25">
      <c r="A260" s="15"/>
      <c r="B260" s="4"/>
    </row>
    <row r="261" spans="1:2" x14ac:dyDescent="0.25">
      <c r="A261" s="15"/>
      <c r="B261" s="4"/>
    </row>
    <row r="262" spans="1:2" x14ac:dyDescent="0.25">
      <c r="A262" s="15"/>
      <c r="B262" s="4"/>
    </row>
    <row r="263" spans="1:2" x14ac:dyDescent="0.25">
      <c r="A263" s="15"/>
      <c r="B263" s="4"/>
    </row>
    <row r="264" spans="1:2" x14ac:dyDescent="0.25">
      <c r="A264" s="15"/>
      <c r="B264" s="4"/>
    </row>
    <row r="265" spans="1:2" x14ac:dyDescent="0.25">
      <c r="A265" s="15"/>
      <c r="B265" s="4"/>
    </row>
    <row r="266" spans="1:2" x14ac:dyDescent="0.25">
      <c r="A266" s="15"/>
      <c r="B266" s="4"/>
    </row>
    <row r="267" spans="1:2" x14ac:dyDescent="0.25">
      <c r="A267" s="15"/>
      <c r="B267" s="4"/>
    </row>
    <row r="268" spans="1:2" x14ac:dyDescent="0.25">
      <c r="A268" s="15"/>
      <c r="B268" s="4"/>
    </row>
    <row r="269" spans="1:2" x14ac:dyDescent="0.25">
      <c r="A269" s="15"/>
      <c r="B269" s="4"/>
    </row>
    <row r="270" spans="1:2" x14ac:dyDescent="0.25">
      <c r="A270" s="15"/>
      <c r="B270" s="4"/>
    </row>
    <row r="271" spans="1:2" x14ac:dyDescent="0.25">
      <c r="A271" s="15"/>
      <c r="B271" s="4"/>
    </row>
    <row r="272" spans="1:2" x14ac:dyDescent="0.25">
      <c r="A272" s="15"/>
      <c r="B272" s="4"/>
    </row>
    <row r="273" spans="1:2" x14ac:dyDescent="0.25">
      <c r="A273" s="15"/>
      <c r="B273" s="4"/>
    </row>
    <row r="274" spans="1:2" x14ac:dyDescent="0.25">
      <c r="A274" s="15"/>
      <c r="B274" s="4"/>
    </row>
    <row r="275" spans="1:2" x14ac:dyDescent="0.25">
      <c r="A275" s="15"/>
      <c r="B275" s="4"/>
    </row>
    <row r="276" spans="1:2" x14ac:dyDescent="0.25">
      <c r="A276" s="15"/>
      <c r="B276" s="4"/>
    </row>
    <row r="277" spans="1:2" x14ac:dyDescent="0.25">
      <c r="A277" s="15"/>
      <c r="B277" s="4"/>
    </row>
    <row r="278" spans="1:2" x14ac:dyDescent="0.25">
      <c r="A278" s="15"/>
      <c r="B278" s="4"/>
    </row>
    <row r="279" spans="1:2" x14ac:dyDescent="0.25">
      <c r="A279" s="15"/>
      <c r="B279" s="4"/>
    </row>
    <row r="280" spans="1:2" x14ac:dyDescent="0.25">
      <c r="A280" s="15"/>
      <c r="B280" s="4"/>
    </row>
    <row r="281" spans="1:2" x14ac:dyDescent="0.25">
      <c r="A281" s="15"/>
      <c r="B281" s="4"/>
    </row>
    <row r="282" spans="1:2" x14ac:dyDescent="0.25">
      <c r="A282" s="15"/>
      <c r="B282" s="4"/>
    </row>
    <row r="283" spans="1:2" x14ac:dyDescent="0.25">
      <c r="A283" s="15"/>
      <c r="B283" s="4"/>
    </row>
    <row r="284" spans="1:2" x14ac:dyDescent="0.25">
      <c r="A284" s="15"/>
      <c r="B284" s="4"/>
    </row>
    <row r="285" spans="1:2" x14ac:dyDescent="0.25">
      <c r="A285" s="15"/>
      <c r="B285" s="4"/>
    </row>
    <row r="286" spans="1:2" x14ac:dyDescent="0.25">
      <c r="A286" s="15"/>
      <c r="B286" s="4"/>
    </row>
    <row r="287" spans="1:2" x14ac:dyDescent="0.25">
      <c r="A287" s="15"/>
      <c r="B287" s="4"/>
    </row>
    <row r="288" spans="1:2" x14ac:dyDescent="0.25">
      <c r="A288" s="15"/>
      <c r="B288" s="4"/>
    </row>
    <row r="289" spans="1:2" x14ac:dyDescent="0.25">
      <c r="A289" s="15"/>
      <c r="B289" s="4"/>
    </row>
    <row r="290" spans="1:2" x14ac:dyDescent="0.25">
      <c r="A290" s="15"/>
      <c r="B290" s="4"/>
    </row>
    <row r="291" spans="1:2" x14ac:dyDescent="0.25">
      <c r="A291" s="15"/>
      <c r="B291" s="4"/>
    </row>
    <row r="292" spans="1:2" x14ac:dyDescent="0.25">
      <c r="A292" s="15"/>
      <c r="B292" s="4"/>
    </row>
    <row r="293" spans="1:2" x14ac:dyDescent="0.25">
      <c r="B293" s="4"/>
    </row>
    <row r="294" spans="1:2" x14ac:dyDescent="0.25">
      <c r="B294" s="4"/>
    </row>
    <row r="295" spans="1:2" x14ac:dyDescent="0.25">
      <c r="B295" s="4"/>
    </row>
    <row r="296" spans="1:2" x14ac:dyDescent="0.25">
      <c r="B296" s="4"/>
    </row>
    <row r="297" spans="1:2" x14ac:dyDescent="0.25">
      <c r="B297" s="4"/>
    </row>
    <row r="298" spans="1:2" x14ac:dyDescent="0.25">
      <c r="B298" s="4"/>
    </row>
    <row r="299" spans="1:2" x14ac:dyDescent="0.25">
      <c r="B299" s="4"/>
    </row>
    <row r="300" spans="1:2" x14ac:dyDescent="0.25">
      <c r="B300" s="4"/>
    </row>
    <row r="301" spans="1:2" x14ac:dyDescent="0.25">
      <c r="B301" s="4"/>
    </row>
    <row r="302" spans="1:2" x14ac:dyDescent="0.25">
      <c r="B302" s="4"/>
    </row>
    <row r="303" spans="1:2" x14ac:dyDescent="0.25">
      <c r="B303" s="4"/>
    </row>
    <row r="304" spans="1:2" x14ac:dyDescent="0.25">
      <c r="B304" s="4"/>
    </row>
    <row r="305" spans="2:2" x14ac:dyDescent="0.25">
      <c r="B305" s="4"/>
    </row>
    <row r="306" spans="2:2" x14ac:dyDescent="0.25">
      <c r="B306" s="4"/>
    </row>
    <row r="307" spans="2:2" x14ac:dyDescent="0.25">
      <c r="B307" s="4"/>
    </row>
    <row r="308" spans="2:2" x14ac:dyDescent="0.25">
      <c r="B308" s="4"/>
    </row>
    <row r="309" spans="2:2" x14ac:dyDescent="0.25">
      <c r="B309" s="4"/>
    </row>
    <row r="310" spans="2:2" x14ac:dyDescent="0.25">
      <c r="B310" s="4"/>
    </row>
    <row r="311" spans="2:2" x14ac:dyDescent="0.25">
      <c r="B311" s="4"/>
    </row>
    <row r="312" spans="2:2" x14ac:dyDescent="0.25">
      <c r="B312" s="4"/>
    </row>
    <row r="313" spans="2:2" x14ac:dyDescent="0.25">
      <c r="B313" s="4"/>
    </row>
    <row r="314" spans="2:2" x14ac:dyDescent="0.25">
      <c r="B314" s="4"/>
    </row>
    <row r="315" spans="2:2" x14ac:dyDescent="0.25">
      <c r="B315" s="4"/>
    </row>
    <row r="316" spans="2:2" x14ac:dyDescent="0.25">
      <c r="B316" s="4"/>
    </row>
    <row r="317" spans="2:2" x14ac:dyDescent="0.25">
      <c r="B317" s="4"/>
    </row>
    <row r="318" spans="2:2" x14ac:dyDescent="0.25">
      <c r="B318" s="4"/>
    </row>
    <row r="319" spans="2:2" x14ac:dyDescent="0.25">
      <c r="B319" s="4"/>
    </row>
    <row r="320" spans="2:2" x14ac:dyDescent="0.25">
      <c r="B320" s="4"/>
    </row>
    <row r="321" spans="2:2" x14ac:dyDescent="0.25">
      <c r="B321" s="4"/>
    </row>
    <row r="322" spans="2:2" x14ac:dyDescent="0.25">
      <c r="B322" s="4"/>
    </row>
    <row r="323" spans="2:2" x14ac:dyDescent="0.25">
      <c r="B323" s="4"/>
    </row>
    <row r="324" spans="2:2" x14ac:dyDescent="0.25">
      <c r="B324" s="4"/>
    </row>
    <row r="325" spans="2:2" x14ac:dyDescent="0.25">
      <c r="B325" s="4"/>
    </row>
    <row r="326" spans="2:2" x14ac:dyDescent="0.25">
      <c r="B326" s="4"/>
    </row>
    <row r="327" spans="2:2" x14ac:dyDescent="0.25">
      <c r="B327" s="4"/>
    </row>
    <row r="328" spans="2:2" x14ac:dyDescent="0.25">
      <c r="B328" s="4"/>
    </row>
    <row r="329" spans="2:2" x14ac:dyDescent="0.25">
      <c r="B329" s="4"/>
    </row>
    <row r="330" spans="2:2" x14ac:dyDescent="0.25">
      <c r="B330" s="4"/>
    </row>
    <row r="331" spans="2:2" x14ac:dyDescent="0.25">
      <c r="B331" s="4"/>
    </row>
    <row r="332" spans="2:2" x14ac:dyDescent="0.25">
      <c r="B332" s="4"/>
    </row>
    <row r="333" spans="2:2" x14ac:dyDescent="0.25">
      <c r="B333" s="4"/>
    </row>
    <row r="334" spans="2:2" x14ac:dyDescent="0.25">
      <c r="B334" s="4"/>
    </row>
    <row r="335" spans="2:2" x14ac:dyDescent="0.25">
      <c r="B335" s="4"/>
    </row>
    <row r="336" spans="2:2" x14ac:dyDescent="0.25">
      <c r="B336" s="4"/>
    </row>
    <row r="337" spans="2:2" x14ac:dyDescent="0.25">
      <c r="B337" s="4"/>
    </row>
    <row r="338" spans="2:2" x14ac:dyDescent="0.25">
      <c r="B338" s="4"/>
    </row>
    <row r="339" spans="2:2" x14ac:dyDescent="0.25">
      <c r="B339" s="4"/>
    </row>
    <row r="340" spans="2:2" x14ac:dyDescent="0.25">
      <c r="B340" s="4"/>
    </row>
    <row r="341" spans="2:2" x14ac:dyDescent="0.25">
      <c r="B341" s="4"/>
    </row>
    <row r="342" spans="2:2" x14ac:dyDescent="0.25">
      <c r="B342" s="4"/>
    </row>
    <row r="343" spans="2:2" x14ac:dyDescent="0.25">
      <c r="B343" s="4"/>
    </row>
    <row r="344" spans="2:2" x14ac:dyDescent="0.25">
      <c r="B344" s="4"/>
    </row>
    <row r="345" spans="2:2" x14ac:dyDescent="0.25">
      <c r="B345" s="4"/>
    </row>
    <row r="346" spans="2:2" x14ac:dyDescent="0.25">
      <c r="B346" s="4"/>
    </row>
    <row r="347" spans="2:2" x14ac:dyDescent="0.25">
      <c r="B347" s="4"/>
    </row>
    <row r="348" spans="2:2" x14ac:dyDescent="0.25">
      <c r="B348" s="4"/>
    </row>
    <row r="349" spans="2:2" x14ac:dyDescent="0.25">
      <c r="B349" s="4"/>
    </row>
    <row r="350" spans="2:2" x14ac:dyDescent="0.25">
      <c r="B350" s="4"/>
    </row>
    <row r="351" spans="2:2" x14ac:dyDescent="0.25">
      <c r="B351" s="4"/>
    </row>
    <row r="352" spans="2:2" x14ac:dyDescent="0.25">
      <c r="B352" s="4"/>
    </row>
    <row r="353" spans="2:2" x14ac:dyDescent="0.25">
      <c r="B353" s="4"/>
    </row>
    <row r="354" spans="2:2" x14ac:dyDescent="0.25">
      <c r="B354" s="4"/>
    </row>
    <row r="355" spans="2:2" x14ac:dyDescent="0.25">
      <c r="B355" s="4"/>
    </row>
    <row r="356" spans="2:2" x14ac:dyDescent="0.25">
      <c r="B356" s="4"/>
    </row>
    <row r="357" spans="2:2" x14ac:dyDescent="0.25">
      <c r="B357" s="4"/>
    </row>
    <row r="358" spans="2:2" x14ac:dyDescent="0.25">
      <c r="B358" s="4"/>
    </row>
    <row r="359" spans="2:2" x14ac:dyDescent="0.25">
      <c r="B359" s="4"/>
    </row>
    <row r="360" spans="2:2" x14ac:dyDescent="0.25">
      <c r="B360" s="4"/>
    </row>
    <row r="361" spans="2:2" x14ac:dyDescent="0.25">
      <c r="B361" s="4"/>
    </row>
    <row r="362" spans="2:2" x14ac:dyDescent="0.25">
      <c r="B362" s="4"/>
    </row>
    <row r="363" spans="2:2" x14ac:dyDescent="0.25">
      <c r="B363" s="4"/>
    </row>
    <row r="364" spans="2:2" x14ac:dyDescent="0.25">
      <c r="B364" s="4"/>
    </row>
    <row r="365" spans="2:2" x14ac:dyDescent="0.25">
      <c r="B365" s="4"/>
    </row>
    <row r="366" spans="2:2" x14ac:dyDescent="0.25">
      <c r="B366" s="4"/>
    </row>
    <row r="367" spans="2:2" x14ac:dyDescent="0.25">
      <c r="B367" s="4"/>
    </row>
    <row r="368" spans="2:2" x14ac:dyDescent="0.25">
      <c r="B368" s="4"/>
    </row>
    <row r="369" spans="2:2" x14ac:dyDescent="0.25">
      <c r="B369" s="4"/>
    </row>
    <row r="370" spans="2:2" x14ac:dyDescent="0.25">
      <c r="B370" s="4"/>
    </row>
    <row r="371" spans="2:2" x14ac:dyDescent="0.25">
      <c r="B371" s="4"/>
    </row>
    <row r="372" spans="2:2" x14ac:dyDescent="0.25">
      <c r="B372" s="4"/>
    </row>
    <row r="373" spans="2:2" x14ac:dyDescent="0.25">
      <c r="B373" s="4"/>
    </row>
    <row r="374" spans="2:2" x14ac:dyDescent="0.25">
      <c r="B374" s="4"/>
    </row>
    <row r="375" spans="2:2" x14ac:dyDescent="0.25">
      <c r="B375" s="4"/>
    </row>
    <row r="376" spans="2:2" x14ac:dyDescent="0.25">
      <c r="B376" s="4"/>
    </row>
    <row r="377" spans="2:2" x14ac:dyDescent="0.25">
      <c r="B377" s="4"/>
    </row>
    <row r="378" spans="2:2" x14ac:dyDescent="0.25">
      <c r="B378" s="4"/>
    </row>
    <row r="379" spans="2:2" x14ac:dyDescent="0.25">
      <c r="B379" s="4"/>
    </row>
    <row r="380" spans="2:2" x14ac:dyDescent="0.25">
      <c r="B380" s="4"/>
    </row>
    <row r="381" spans="2:2" x14ac:dyDescent="0.25">
      <c r="B381" s="4"/>
    </row>
    <row r="382" spans="2:2" x14ac:dyDescent="0.25">
      <c r="B382" s="4"/>
    </row>
    <row r="383" spans="2:2" x14ac:dyDescent="0.25">
      <c r="B383" s="4"/>
    </row>
    <row r="384" spans="2:2" x14ac:dyDescent="0.25">
      <c r="B384" s="4"/>
    </row>
    <row r="385" spans="2:2" x14ac:dyDescent="0.25">
      <c r="B385" s="4"/>
    </row>
    <row r="386" spans="2:2" x14ac:dyDescent="0.25">
      <c r="B386" s="4"/>
    </row>
    <row r="387" spans="2:2" x14ac:dyDescent="0.25">
      <c r="B387" s="4"/>
    </row>
    <row r="388" spans="2:2" x14ac:dyDescent="0.25">
      <c r="B388" s="4"/>
    </row>
    <row r="389" spans="2:2" x14ac:dyDescent="0.25">
      <c r="B389" s="4"/>
    </row>
    <row r="390" spans="2:2" x14ac:dyDescent="0.25">
      <c r="B390" s="4"/>
    </row>
    <row r="391" spans="2:2" x14ac:dyDescent="0.25">
      <c r="B391" s="4"/>
    </row>
    <row r="392" spans="2:2" x14ac:dyDescent="0.25">
      <c r="B392" s="4"/>
    </row>
    <row r="393" spans="2:2" x14ac:dyDescent="0.25">
      <c r="B393" s="4"/>
    </row>
    <row r="394" spans="2:2" x14ac:dyDescent="0.25">
      <c r="B394" s="4"/>
    </row>
    <row r="395" spans="2:2" x14ac:dyDescent="0.25">
      <c r="B395" s="4"/>
    </row>
    <row r="396" spans="2:2" x14ac:dyDescent="0.25">
      <c r="B396" s="4"/>
    </row>
    <row r="397" spans="2:2" x14ac:dyDescent="0.25">
      <c r="B397" s="4"/>
    </row>
    <row r="398" spans="2:2" x14ac:dyDescent="0.25">
      <c r="B398" s="4"/>
    </row>
    <row r="399" spans="2:2" x14ac:dyDescent="0.25">
      <c r="B399" s="4"/>
    </row>
    <row r="400" spans="2:2" x14ac:dyDescent="0.25">
      <c r="B400" s="4"/>
    </row>
    <row r="401" spans="2:2" x14ac:dyDescent="0.25">
      <c r="B401" s="4"/>
    </row>
    <row r="402" spans="2:2" x14ac:dyDescent="0.25">
      <c r="B402" s="4"/>
    </row>
    <row r="403" spans="2:2" x14ac:dyDescent="0.25">
      <c r="B403" s="4"/>
    </row>
    <row r="404" spans="2:2" x14ac:dyDescent="0.25">
      <c r="B404" s="4"/>
    </row>
    <row r="405" spans="2:2" x14ac:dyDescent="0.25">
      <c r="B405" s="4"/>
    </row>
    <row r="406" spans="2:2" x14ac:dyDescent="0.25">
      <c r="B406" s="4"/>
    </row>
    <row r="407" spans="2:2" x14ac:dyDescent="0.25">
      <c r="B407" s="4"/>
    </row>
    <row r="408" spans="2:2" x14ac:dyDescent="0.25">
      <c r="B408" s="4"/>
    </row>
    <row r="409" spans="2:2" x14ac:dyDescent="0.25">
      <c r="B409" s="4"/>
    </row>
    <row r="410" spans="2:2" x14ac:dyDescent="0.25">
      <c r="B410" s="4"/>
    </row>
    <row r="411" spans="2:2" x14ac:dyDescent="0.25">
      <c r="B411" s="4"/>
    </row>
    <row r="412" spans="2:2" x14ac:dyDescent="0.25">
      <c r="B412" s="4"/>
    </row>
    <row r="413" spans="2:2" x14ac:dyDescent="0.25">
      <c r="B413" s="4"/>
    </row>
    <row r="414" spans="2:2" x14ac:dyDescent="0.25">
      <c r="B414" s="4"/>
    </row>
    <row r="415" spans="2:2" x14ac:dyDescent="0.25">
      <c r="B415" s="4"/>
    </row>
    <row r="416" spans="2:2" x14ac:dyDescent="0.25">
      <c r="B416" s="4"/>
    </row>
    <row r="417" spans="2:2" x14ac:dyDescent="0.25">
      <c r="B417" s="4"/>
    </row>
    <row r="418" spans="2:2" x14ac:dyDescent="0.25">
      <c r="B418" s="4"/>
    </row>
    <row r="419" spans="2:2" x14ac:dyDescent="0.25">
      <c r="B419" s="4"/>
    </row>
    <row r="420" spans="2:2" x14ac:dyDescent="0.25">
      <c r="B420" s="4"/>
    </row>
    <row r="421" spans="2:2" x14ac:dyDescent="0.25">
      <c r="B421" s="4"/>
    </row>
    <row r="422" spans="2:2" x14ac:dyDescent="0.25">
      <c r="B422" s="4"/>
    </row>
    <row r="423" spans="2:2" x14ac:dyDescent="0.25">
      <c r="B423" s="4"/>
    </row>
    <row r="424" spans="2:2" x14ac:dyDescent="0.25">
      <c r="B424" s="4"/>
    </row>
    <row r="425" spans="2:2" x14ac:dyDescent="0.25">
      <c r="B425" s="4"/>
    </row>
    <row r="426" spans="2:2" x14ac:dyDescent="0.25">
      <c r="B426" s="4"/>
    </row>
    <row r="427" spans="2:2" x14ac:dyDescent="0.25">
      <c r="B427" s="4"/>
    </row>
    <row r="428" spans="2:2" x14ac:dyDescent="0.25">
      <c r="B428" s="4"/>
    </row>
    <row r="429" spans="2:2" x14ac:dyDescent="0.25">
      <c r="B429" s="4"/>
    </row>
    <row r="430" spans="2:2" x14ac:dyDescent="0.25">
      <c r="B430" s="4"/>
    </row>
    <row r="431" spans="2:2" x14ac:dyDescent="0.25">
      <c r="B431" s="4"/>
    </row>
    <row r="432" spans="2:2" x14ac:dyDescent="0.25">
      <c r="B432" s="4"/>
    </row>
    <row r="433" spans="2:2" x14ac:dyDescent="0.25">
      <c r="B433" s="4"/>
    </row>
    <row r="434" spans="2:2" x14ac:dyDescent="0.25">
      <c r="B434" s="4"/>
    </row>
    <row r="435" spans="2:2" x14ac:dyDescent="0.25">
      <c r="B435" s="4"/>
    </row>
    <row r="436" spans="2:2" x14ac:dyDescent="0.25">
      <c r="B436" s="4"/>
    </row>
    <row r="437" spans="2:2" x14ac:dyDescent="0.25">
      <c r="B437" s="4"/>
    </row>
    <row r="438" spans="2:2" x14ac:dyDescent="0.25">
      <c r="B438" s="4"/>
    </row>
    <row r="439" spans="2:2" x14ac:dyDescent="0.25">
      <c r="B439" s="4"/>
    </row>
    <row r="440" spans="2:2" x14ac:dyDescent="0.25">
      <c r="B440" s="4"/>
    </row>
    <row r="441" spans="2:2" x14ac:dyDescent="0.25">
      <c r="B441" s="4"/>
    </row>
    <row r="442" spans="2:2" x14ac:dyDescent="0.25">
      <c r="B442" s="4"/>
    </row>
    <row r="443" spans="2:2" x14ac:dyDescent="0.25">
      <c r="B443" s="4"/>
    </row>
    <row r="444" spans="2:2" x14ac:dyDescent="0.25">
      <c r="B444" s="4"/>
    </row>
    <row r="445" spans="2:2" x14ac:dyDescent="0.25">
      <c r="B445" s="4"/>
    </row>
    <row r="446" spans="2:2" x14ac:dyDescent="0.25">
      <c r="B446" s="4"/>
    </row>
    <row r="447" spans="2:2" x14ac:dyDescent="0.25">
      <c r="B447" s="4"/>
    </row>
    <row r="448" spans="2:2" x14ac:dyDescent="0.25">
      <c r="B448" s="4"/>
    </row>
    <row r="449" spans="2:2" x14ac:dyDescent="0.25">
      <c r="B449" s="4"/>
    </row>
    <row r="450" spans="2:2" x14ac:dyDescent="0.25">
      <c r="B450" s="4"/>
    </row>
    <row r="451" spans="2:2" x14ac:dyDescent="0.25">
      <c r="B451" s="4"/>
    </row>
    <row r="452" spans="2:2" x14ac:dyDescent="0.25">
      <c r="B452" s="4"/>
    </row>
    <row r="453" spans="2:2" x14ac:dyDescent="0.25">
      <c r="B453" s="4"/>
    </row>
    <row r="454" spans="2:2" x14ac:dyDescent="0.25">
      <c r="B454" s="4"/>
    </row>
    <row r="455" spans="2:2" x14ac:dyDescent="0.25">
      <c r="B455" s="4"/>
    </row>
    <row r="456" spans="2:2" x14ac:dyDescent="0.25">
      <c r="B456" s="4"/>
    </row>
    <row r="457" spans="2:2" x14ac:dyDescent="0.25">
      <c r="B457" s="4"/>
    </row>
    <row r="458" spans="2:2" x14ac:dyDescent="0.25">
      <c r="B458" s="4"/>
    </row>
    <row r="459" spans="2:2" x14ac:dyDescent="0.25">
      <c r="B459" s="4"/>
    </row>
    <row r="460" spans="2:2" x14ac:dyDescent="0.25">
      <c r="B460" s="4"/>
    </row>
    <row r="461" spans="2:2" x14ac:dyDescent="0.25">
      <c r="B461" s="4"/>
    </row>
    <row r="462" spans="2:2" x14ac:dyDescent="0.25">
      <c r="B462" s="4"/>
    </row>
    <row r="463" spans="2:2" x14ac:dyDescent="0.25">
      <c r="B463" s="4"/>
    </row>
    <row r="464" spans="2:2" x14ac:dyDescent="0.25">
      <c r="B464" s="4"/>
    </row>
    <row r="465" spans="2:2" x14ac:dyDescent="0.25">
      <c r="B465" s="4"/>
    </row>
    <row r="466" spans="2:2" x14ac:dyDescent="0.25">
      <c r="B466" s="4"/>
    </row>
    <row r="467" spans="2:2" x14ac:dyDescent="0.25">
      <c r="B467" s="4"/>
    </row>
    <row r="468" spans="2:2" x14ac:dyDescent="0.25">
      <c r="B468" s="4"/>
    </row>
    <row r="469" spans="2:2" x14ac:dyDescent="0.25">
      <c r="B469" s="4"/>
    </row>
    <row r="470" spans="2:2" x14ac:dyDescent="0.25">
      <c r="B470" s="4"/>
    </row>
    <row r="471" spans="2:2" x14ac:dyDescent="0.25">
      <c r="B471" s="4"/>
    </row>
    <row r="472" spans="2:2" x14ac:dyDescent="0.25">
      <c r="B472" s="4"/>
    </row>
    <row r="473" spans="2:2" x14ac:dyDescent="0.25">
      <c r="B473" s="4"/>
    </row>
    <row r="474" spans="2:2" x14ac:dyDescent="0.25">
      <c r="B474" s="4"/>
    </row>
    <row r="475" spans="2:2" x14ac:dyDescent="0.25">
      <c r="B475" s="4"/>
    </row>
    <row r="476" spans="2:2" x14ac:dyDescent="0.25">
      <c r="B476" s="4"/>
    </row>
    <row r="477" spans="2:2" x14ac:dyDescent="0.25">
      <c r="B477" s="4"/>
    </row>
    <row r="478" spans="2:2" x14ac:dyDescent="0.25">
      <c r="B478" s="4"/>
    </row>
    <row r="479" spans="2:2" x14ac:dyDescent="0.25">
      <c r="B479" s="4"/>
    </row>
    <row r="480" spans="2:2" x14ac:dyDescent="0.25">
      <c r="B480" s="4"/>
    </row>
    <row r="481" spans="2:2" x14ac:dyDescent="0.25">
      <c r="B481" s="4"/>
    </row>
    <row r="482" spans="2:2" x14ac:dyDescent="0.25">
      <c r="B482" s="4"/>
    </row>
    <row r="483" spans="2:2" x14ac:dyDescent="0.25">
      <c r="B483" s="4"/>
    </row>
    <row r="484" spans="2:2" x14ac:dyDescent="0.25">
      <c r="B484" s="4"/>
    </row>
    <row r="485" spans="2:2" x14ac:dyDescent="0.25">
      <c r="B485" s="4"/>
    </row>
    <row r="486" spans="2:2" x14ac:dyDescent="0.25">
      <c r="B486" s="4"/>
    </row>
    <row r="487" spans="2:2" x14ac:dyDescent="0.25">
      <c r="B487" s="4"/>
    </row>
    <row r="488" spans="2:2" x14ac:dyDescent="0.25">
      <c r="B488" s="4"/>
    </row>
    <row r="489" spans="2:2" x14ac:dyDescent="0.25">
      <c r="B489" s="4"/>
    </row>
    <row r="490" spans="2:2" x14ac:dyDescent="0.25">
      <c r="B490" s="4"/>
    </row>
    <row r="491" spans="2:2" x14ac:dyDescent="0.25">
      <c r="B491" s="4"/>
    </row>
    <row r="492" spans="2:2" x14ac:dyDescent="0.25">
      <c r="B492" s="4"/>
    </row>
    <row r="493" spans="2:2" x14ac:dyDescent="0.25">
      <c r="B493" s="4"/>
    </row>
    <row r="494" spans="2:2" x14ac:dyDescent="0.25">
      <c r="B494" s="4"/>
    </row>
    <row r="495" spans="2:2" x14ac:dyDescent="0.25">
      <c r="B495" s="4"/>
    </row>
    <row r="496" spans="2:2" x14ac:dyDescent="0.25">
      <c r="B496" s="4"/>
    </row>
    <row r="497" spans="2:2" x14ac:dyDescent="0.25">
      <c r="B497" s="4"/>
    </row>
    <row r="498" spans="2:2" x14ac:dyDescent="0.25">
      <c r="B498" s="4"/>
    </row>
    <row r="499" spans="2:2" x14ac:dyDescent="0.25">
      <c r="B499" s="4"/>
    </row>
    <row r="500" spans="2:2" x14ac:dyDescent="0.25">
      <c r="B500" s="4"/>
    </row>
    <row r="501" spans="2:2" x14ac:dyDescent="0.25">
      <c r="B501" s="4"/>
    </row>
    <row r="502" spans="2:2" x14ac:dyDescent="0.25">
      <c r="B502" s="4"/>
    </row>
    <row r="503" spans="2:2" x14ac:dyDescent="0.25">
      <c r="B503" s="4"/>
    </row>
    <row r="504" spans="2:2" x14ac:dyDescent="0.25">
      <c r="B504" s="4"/>
    </row>
    <row r="505" spans="2:2" x14ac:dyDescent="0.25">
      <c r="B505" s="4"/>
    </row>
    <row r="506" spans="2:2" x14ac:dyDescent="0.25">
      <c r="B506" s="4"/>
    </row>
    <row r="507" spans="2:2" x14ac:dyDescent="0.25">
      <c r="B507" s="4"/>
    </row>
    <row r="508" spans="2:2" x14ac:dyDescent="0.25">
      <c r="B508" s="4"/>
    </row>
    <row r="509" spans="2:2" x14ac:dyDescent="0.25">
      <c r="B509" s="4"/>
    </row>
    <row r="510" spans="2:2" x14ac:dyDescent="0.25">
      <c r="B510" s="4"/>
    </row>
    <row r="511" spans="2:2" x14ac:dyDescent="0.25">
      <c r="B511" s="4"/>
    </row>
    <row r="512" spans="2:2" x14ac:dyDescent="0.25">
      <c r="B512" s="4"/>
    </row>
    <row r="513" spans="2:2" x14ac:dyDescent="0.25">
      <c r="B513" s="4"/>
    </row>
    <row r="514" spans="2:2" x14ac:dyDescent="0.25">
      <c r="B514" s="4"/>
    </row>
    <row r="515" spans="2:2" x14ac:dyDescent="0.25">
      <c r="B515" s="4"/>
    </row>
    <row r="516" spans="2:2" x14ac:dyDescent="0.25">
      <c r="B516" s="4"/>
    </row>
    <row r="517" spans="2:2" x14ac:dyDescent="0.25">
      <c r="B517" s="4"/>
    </row>
    <row r="518" spans="2:2" x14ac:dyDescent="0.25">
      <c r="B518" s="4"/>
    </row>
    <row r="519" spans="2:2" x14ac:dyDescent="0.25">
      <c r="B519" s="4"/>
    </row>
    <row r="520" spans="2:2" x14ac:dyDescent="0.25">
      <c r="B520" s="4"/>
    </row>
    <row r="521" spans="2:2" x14ac:dyDescent="0.25">
      <c r="B521" s="4"/>
    </row>
    <row r="522" spans="2:2" x14ac:dyDescent="0.25">
      <c r="B522" s="4"/>
    </row>
    <row r="523" spans="2:2" x14ac:dyDescent="0.25">
      <c r="B523" s="4"/>
    </row>
    <row r="524" spans="2:2" x14ac:dyDescent="0.25">
      <c r="B524" s="4"/>
    </row>
    <row r="525" spans="2:2" x14ac:dyDescent="0.25">
      <c r="B525" s="4"/>
    </row>
    <row r="526" spans="2:2" x14ac:dyDescent="0.25">
      <c r="B526" s="4"/>
    </row>
    <row r="527" spans="2:2" x14ac:dyDescent="0.25">
      <c r="B527" s="4"/>
    </row>
    <row r="528" spans="2:2" x14ac:dyDescent="0.25">
      <c r="B528" s="4"/>
    </row>
    <row r="529" spans="2:2" x14ac:dyDescent="0.25">
      <c r="B529" s="4"/>
    </row>
    <row r="530" spans="2:2" x14ac:dyDescent="0.25">
      <c r="B530" s="4"/>
    </row>
    <row r="531" spans="2:2" x14ac:dyDescent="0.25">
      <c r="B531" s="4"/>
    </row>
    <row r="532" spans="2:2" x14ac:dyDescent="0.25">
      <c r="B532" s="4"/>
    </row>
    <row r="533" spans="2:2" x14ac:dyDescent="0.25">
      <c r="B533" s="4"/>
    </row>
    <row r="534" spans="2:2" x14ac:dyDescent="0.25">
      <c r="B534" s="4"/>
    </row>
    <row r="535" spans="2:2" x14ac:dyDescent="0.25">
      <c r="B535" s="4"/>
    </row>
    <row r="536" spans="2:2" x14ac:dyDescent="0.25">
      <c r="B536" s="4"/>
    </row>
    <row r="537" spans="2:2" x14ac:dyDescent="0.25">
      <c r="B537" s="4"/>
    </row>
    <row r="538" spans="2:2" x14ac:dyDescent="0.25">
      <c r="B538" s="4"/>
    </row>
    <row r="539" spans="2:2" x14ac:dyDescent="0.25">
      <c r="B539" s="4"/>
    </row>
    <row r="540" spans="2:2" x14ac:dyDescent="0.25">
      <c r="B540" s="4"/>
    </row>
    <row r="541" spans="2:2" x14ac:dyDescent="0.25">
      <c r="B541" s="4"/>
    </row>
    <row r="542" spans="2:2" x14ac:dyDescent="0.25">
      <c r="B542" s="4"/>
    </row>
    <row r="543" spans="2:2" x14ac:dyDescent="0.25">
      <c r="B543" s="4"/>
    </row>
    <row r="544" spans="2:2" x14ac:dyDescent="0.25">
      <c r="B544" s="4"/>
    </row>
  </sheetData>
  <sheetProtection algorithmName="SHA-512" hashValue="VAYO1E0NT/J+SnxS76HaRD496dm2MIfsivuoiInkLsPHYPsh8HVtS2GokRtMLNvB8nPflX16kR0O3BpHx3XXvg==" saltValue="+9EaIIoyDWRDLIkEDpLxAg==" spinCount="100000" sheet="1" objects="1" scenarios="1"/>
  <dataValidations disablePrompts="1" count="1">
    <dataValidation type="textLength" operator="lessThanOrEqual" allowBlank="1" showInputMessage="1" showErrorMessage="1" errorTitle="Too Many Characters" error="The maximum number of characters that can be entered is 105." sqref="C74:E79 C62:C67" xr:uid="{7BF0BC7C-EB0E-415B-ADD6-0D69C1C1E376}">
      <formula1>150</formula1>
    </dataValidation>
  </dataValidations>
  <pageMargins left="0.7" right="0.7" top="0.75" bottom="0.75" header="0.3" footer="0.3"/>
  <pageSetup paperSize="5" scale="86" fitToHeight="3" orientation="landscape" horizontalDpi="1200" verticalDpi="1200" r:id="rId1"/>
  <headerFooter>
    <oddFooter>&amp;L&amp;"Arial,Regular"&amp;12&amp;A
Version Date: July 1, 2024&amp;R&amp;"Arial,Regular"&amp;12Page &amp;P</oddFooter>
  </headerFooter>
  <rowBreaks count="2" manualBreakCount="2">
    <brk id="33" max="16383" man="1"/>
    <brk id="68" max="16383" man="1"/>
  </rowBreaks>
  <drawing r:id="rId2"/>
  <legacyDrawing r:id="rId3"/>
  <controls>
    <mc:AlternateContent xmlns:mc="http://schemas.openxmlformats.org/markup-compatibility/2006">
      <mc:Choice Requires="x14">
        <control shapeId="4097" r:id="rId4" name="CheckBox1">
          <controlPr defaultSize="0" autoLine="0" altText="Yes check box" r:id="rId5">
            <anchor moveWithCells="1">
              <from>
                <xdr:col>2</xdr:col>
                <xdr:colOff>259080</xdr:colOff>
                <xdr:row>27</xdr:row>
                <xdr:rowOff>22860</xdr:rowOff>
              </from>
              <to>
                <xdr:col>2</xdr:col>
                <xdr:colOff>982980</xdr:colOff>
                <xdr:row>27</xdr:row>
                <xdr:rowOff>198120</xdr:rowOff>
              </to>
            </anchor>
          </controlPr>
        </control>
      </mc:Choice>
      <mc:Fallback>
        <control shapeId="4097" r:id="rId4" name="CheckBox1"/>
      </mc:Fallback>
    </mc:AlternateContent>
    <mc:AlternateContent xmlns:mc="http://schemas.openxmlformats.org/markup-compatibility/2006">
      <mc:Choice Requires="x14">
        <control shapeId="4098" r:id="rId6" name="CheckBox2">
          <controlPr defaultSize="0" autoLine="0" altText="No check box" r:id="rId7">
            <anchor moveWithCells="1">
              <from>
                <xdr:col>2</xdr:col>
                <xdr:colOff>990600</xdr:colOff>
                <xdr:row>27</xdr:row>
                <xdr:rowOff>22860</xdr:rowOff>
              </from>
              <to>
                <xdr:col>2</xdr:col>
                <xdr:colOff>1440180</xdr:colOff>
                <xdr:row>27</xdr:row>
                <xdr:rowOff>205740</xdr:rowOff>
              </to>
            </anchor>
          </controlPr>
        </control>
      </mc:Choice>
      <mc:Fallback>
        <control shapeId="4098" r:id="rId6" name="CheckBox2"/>
      </mc:Fallback>
    </mc:AlternateContent>
    <mc:AlternateContent xmlns:mc="http://schemas.openxmlformats.org/markup-compatibility/2006">
      <mc:Choice Requires="x14">
        <control shapeId="4099" r:id="rId8" name="CheckBox3">
          <controlPr defaultSize="0" autoLine="0" altText="Yes check box" r:id="rId9">
            <anchor moveWithCells="1" sizeWithCells="1">
              <from>
                <xdr:col>2</xdr:col>
                <xdr:colOff>266700</xdr:colOff>
                <xdr:row>28</xdr:row>
                <xdr:rowOff>15240</xdr:rowOff>
              </from>
              <to>
                <xdr:col>2</xdr:col>
                <xdr:colOff>990600</xdr:colOff>
                <xdr:row>28</xdr:row>
                <xdr:rowOff>289560</xdr:rowOff>
              </to>
            </anchor>
          </controlPr>
        </control>
      </mc:Choice>
      <mc:Fallback>
        <control shapeId="4099" r:id="rId8" name="CheckBox3"/>
      </mc:Fallback>
    </mc:AlternateContent>
    <mc:AlternateContent xmlns:mc="http://schemas.openxmlformats.org/markup-compatibility/2006">
      <mc:Choice Requires="x14">
        <control shapeId="4100" r:id="rId10" name="CheckBox4">
          <controlPr defaultSize="0" autoLine="0" altText="No check box" r:id="rId11">
            <anchor moveWithCells="1" sizeWithCells="1">
              <from>
                <xdr:col>2</xdr:col>
                <xdr:colOff>998220</xdr:colOff>
                <xdr:row>28</xdr:row>
                <xdr:rowOff>15240</xdr:rowOff>
              </from>
              <to>
                <xdr:col>2</xdr:col>
                <xdr:colOff>1440180</xdr:colOff>
                <xdr:row>29</xdr:row>
                <xdr:rowOff>7620</xdr:rowOff>
              </to>
            </anchor>
          </controlPr>
        </control>
      </mc:Choice>
      <mc:Fallback>
        <control shapeId="4100" r:id="rId10" name="CheckBox4"/>
      </mc:Fallback>
    </mc:AlternateContent>
    <mc:AlternateContent xmlns:mc="http://schemas.openxmlformats.org/markup-compatibility/2006">
      <mc:Choice Requires="x14">
        <control shapeId="4101" r:id="rId12" name="CheckBox5">
          <controlPr defaultSize="0" autoLine="0" altText="Yes check box" r:id="rId13">
            <anchor moveWithCells="1" sizeWithCells="1">
              <from>
                <xdr:col>2</xdr:col>
                <xdr:colOff>266700</xdr:colOff>
                <xdr:row>29</xdr:row>
                <xdr:rowOff>15240</xdr:rowOff>
              </from>
              <to>
                <xdr:col>2</xdr:col>
                <xdr:colOff>990600</xdr:colOff>
                <xdr:row>29</xdr:row>
                <xdr:rowOff>289560</xdr:rowOff>
              </to>
            </anchor>
          </controlPr>
        </control>
      </mc:Choice>
      <mc:Fallback>
        <control shapeId="4101" r:id="rId12" name="CheckBox5"/>
      </mc:Fallback>
    </mc:AlternateContent>
    <mc:AlternateContent xmlns:mc="http://schemas.openxmlformats.org/markup-compatibility/2006">
      <mc:Choice Requires="x14">
        <control shapeId="4102" r:id="rId14" name="CheckBox6">
          <controlPr defaultSize="0" autoLine="0" altText="No check box" r:id="rId15">
            <anchor moveWithCells="1" sizeWithCells="1">
              <from>
                <xdr:col>2</xdr:col>
                <xdr:colOff>998220</xdr:colOff>
                <xdr:row>29</xdr:row>
                <xdr:rowOff>15240</xdr:rowOff>
              </from>
              <to>
                <xdr:col>2</xdr:col>
                <xdr:colOff>1440180</xdr:colOff>
                <xdr:row>30</xdr:row>
                <xdr:rowOff>7620</xdr:rowOff>
              </to>
            </anchor>
          </controlPr>
        </control>
      </mc:Choice>
      <mc:Fallback>
        <control shapeId="4102" r:id="rId14" name="CheckBox6"/>
      </mc:Fallback>
    </mc:AlternateContent>
    <mc:AlternateContent xmlns:mc="http://schemas.openxmlformats.org/markup-compatibility/2006">
      <mc:Choice Requires="x14">
        <control shapeId="4103" r:id="rId16" name="CheckBox7">
          <controlPr defaultSize="0" autoLine="0" altText="Yes check box" r:id="rId17">
            <anchor moveWithCells="1" sizeWithCells="1">
              <from>
                <xdr:col>2</xdr:col>
                <xdr:colOff>266700</xdr:colOff>
                <xdr:row>30</xdr:row>
                <xdr:rowOff>15240</xdr:rowOff>
              </from>
              <to>
                <xdr:col>2</xdr:col>
                <xdr:colOff>990600</xdr:colOff>
                <xdr:row>30</xdr:row>
                <xdr:rowOff>289560</xdr:rowOff>
              </to>
            </anchor>
          </controlPr>
        </control>
      </mc:Choice>
      <mc:Fallback>
        <control shapeId="4103" r:id="rId16" name="CheckBox7"/>
      </mc:Fallback>
    </mc:AlternateContent>
    <mc:AlternateContent xmlns:mc="http://schemas.openxmlformats.org/markup-compatibility/2006">
      <mc:Choice Requires="x14">
        <control shapeId="4104" r:id="rId18" name="CheckBox8">
          <controlPr defaultSize="0" autoLine="0" altText="No check box" r:id="rId19">
            <anchor moveWithCells="1" sizeWithCells="1">
              <from>
                <xdr:col>2</xdr:col>
                <xdr:colOff>998220</xdr:colOff>
                <xdr:row>30</xdr:row>
                <xdr:rowOff>15240</xdr:rowOff>
              </from>
              <to>
                <xdr:col>2</xdr:col>
                <xdr:colOff>1440180</xdr:colOff>
                <xdr:row>31</xdr:row>
                <xdr:rowOff>7620</xdr:rowOff>
              </to>
            </anchor>
          </controlPr>
        </control>
      </mc:Choice>
      <mc:Fallback>
        <control shapeId="4104" r:id="rId18" name="CheckBox8"/>
      </mc:Fallback>
    </mc:AlternateContent>
    <mc:AlternateContent xmlns:mc="http://schemas.openxmlformats.org/markup-compatibility/2006">
      <mc:Choice Requires="x14">
        <control shapeId="4105" r:id="rId20" name="CheckBox9">
          <controlPr defaultSize="0" autoLine="0" altText="Yes check box" r:id="rId21">
            <anchor moveWithCells="1" sizeWithCells="1">
              <from>
                <xdr:col>2</xdr:col>
                <xdr:colOff>266700</xdr:colOff>
                <xdr:row>31</xdr:row>
                <xdr:rowOff>15240</xdr:rowOff>
              </from>
              <to>
                <xdr:col>2</xdr:col>
                <xdr:colOff>990600</xdr:colOff>
                <xdr:row>31</xdr:row>
                <xdr:rowOff>289560</xdr:rowOff>
              </to>
            </anchor>
          </controlPr>
        </control>
      </mc:Choice>
      <mc:Fallback>
        <control shapeId="4105" r:id="rId20" name="CheckBox9"/>
      </mc:Fallback>
    </mc:AlternateContent>
    <mc:AlternateContent xmlns:mc="http://schemas.openxmlformats.org/markup-compatibility/2006">
      <mc:Choice Requires="x14">
        <control shapeId="4106" r:id="rId22" name="CheckBox10">
          <controlPr defaultSize="0" autoLine="0" altText="No check box" r:id="rId23">
            <anchor moveWithCells="1" sizeWithCells="1">
              <from>
                <xdr:col>2</xdr:col>
                <xdr:colOff>998220</xdr:colOff>
                <xdr:row>31</xdr:row>
                <xdr:rowOff>15240</xdr:rowOff>
              </from>
              <to>
                <xdr:col>2</xdr:col>
                <xdr:colOff>1440180</xdr:colOff>
                <xdr:row>32</xdr:row>
                <xdr:rowOff>7620</xdr:rowOff>
              </to>
            </anchor>
          </controlPr>
        </control>
      </mc:Choice>
      <mc:Fallback>
        <control shapeId="4106" r:id="rId22" name="CheckBox10"/>
      </mc:Fallback>
    </mc:AlternateContent>
    <mc:AlternateContent xmlns:mc="http://schemas.openxmlformats.org/markup-compatibility/2006">
      <mc:Choice Requires="x14">
        <control shapeId="4107" r:id="rId24" name="CheckBox11">
          <controlPr defaultSize="0" autoLine="0" altText="Yes check box" r:id="rId25">
            <anchor moveWithCells="1" sizeWithCells="1">
              <from>
                <xdr:col>2</xdr:col>
                <xdr:colOff>266700</xdr:colOff>
                <xdr:row>26</xdr:row>
                <xdr:rowOff>15240</xdr:rowOff>
              </from>
              <to>
                <xdr:col>2</xdr:col>
                <xdr:colOff>990600</xdr:colOff>
                <xdr:row>26</xdr:row>
                <xdr:rowOff>289560</xdr:rowOff>
              </to>
            </anchor>
          </controlPr>
        </control>
      </mc:Choice>
      <mc:Fallback>
        <control shapeId="4107" r:id="rId24" name="CheckBox11"/>
      </mc:Fallback>
    </mc:AlternateContent>
    <mc:AlternateContent xmlns:mc="http://schemas.openxmlformats.org/markup-compatibility/2006">
      <mc:Choice Requires="x14">
        <control shapeId="4108" r:id="rId26" name="CheckBox12">
          <controlPr defaultSize="0" autoLine="0" altText="No check box" r:id="rId27">
            <anchor moveWithCells="1" sizeWithCells="1">
              <from>
                <xdr:col>2</xdr:col>
                <xdr:colOff>998220</xdr:colOff>
                <xdr:row>26</xdr:row>
                <xdr:rowOff>15240</xdr:rowOff>
              </from>
              <to>
                <xdr:col>2</xdr:col>
                <xdr:colOff>1440180</xdr:colOff>
                <xdr:row>27</xdr:row>
                <xdr:rowOff>7620</xdr:rowOff>
              </to>
            </anchor>
          </controlPr>
        </control>
      </mc:Choice>
      <mc:Fallback>
        <control shapeId="4108" r:id="rId26" name="CheckBox1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470D-C52E-4317-AA43-189F1CE4F62D}">
  <sheetPr codeName="Sheet1"/>
  <dimension ref="A1:G487"/>
  <sheetViews>
    <sheetView zoomScale="85" zoomScaleNormal="85" workbookViewId="0"/>
  </sheetViews>
  <sheetFormatPr defaultColWidth="10.6640625" defaultRowHeight="15" x14ac:dyDescent="0.25"/>
  <cols>
    <col min="1" max="1" width="5.109375" style="1" customWidth="1"/>
    <col min="2" max="2" width="72.5546875" style="1" customWidth="1"/>
    <col min="3" max="3" width="23.109375" style="1" customWidth="1"/>
    <col min="4" max="4" width="23" style="1" customWidth="1"/>
    <col min="5" max="5" width="20.88671875" style="1" customWidth="1"/>
    <col min="6" max="6" width="20.88671875" style="33" customWidth="1"/>
    <col min="7" max="7" width="15.6640625" style="33" customWidth="1"/>
    <col min="8" max="16384" width="10.6640625" style="33"/>
  </cols>
  <sheetData>
    <row r="1" spans="1:7" ht="15.6" x14ac:dyDescent="0.25">
      <c r="B1" s="2" t="s">
        <v>52</v>
      </c>
    </row>
    <row r="2" spans="1:7" ht="15.6" x14ac:dyDescent="0.25">
      <c r="B2" s="3" t="str">
        <f>+New_Product!B2</f>
        <v>For Large Group Dental Plan</v>
      </c>
    </row>
    <row r="3" spans="1:7" ht="15.6" x14ac:dyDescent="0.25">
      <c r="B3" s="3" t="s">
        <v>102</v>
      </c>
    </row>
    <row r="4" spans="1:7" x14ac:dyDescent="0.25">
      <c r="B4" s="2" t="s">
        <v>103</v>
      </c>
    </row>
    <row r="5" spans="1:7" x14ac:dyDescent="0.25">
      <c r="B5" s="2"/>
    </row>
    <row r="6" spans="1:7" ht="15.6" x14ac:dyDescent="0.25">
      <c r="A6" s="18" t="s">
        <v>104</v>
      </c>
      <c r="B6" s="4"/>
    </row>
    <row r="7" spans="1:7" x14ac:dyDescent="0.25">
      <c r="A7" s="4"/>
      <c r="B7" s="4"/>
    </row>
    <row r="8" spans="1:7" x14ac:dyDescent="0.25">
      <c r="A8" s="5" t="s">
        <v>56</v>
      </c>
      <c r="B8" s="5"/>
    </row>
    <row r="9" spans="1:7" x14ac:dyDescent="0.25">
      <c r="A9" s="5" t="s">
        <v>105</v>
      </c>
      <c r="B9" s="5"/>
    </row>
    <row r="10" spans="1:7" x14ac:dyDescent="0.25">
      <c r="A10" s="5" t="s">
        <v>106</v>
      </c>
      <c r="B10" s="5"/>
    </row>
    <row r="11" spans="1:7" x14ac:dyDescent="0.25">
      <c r="A11" s="289" t="s">
        <v>107</v>
      </c>
      <c r="B11" s="5"/>
      <c r="G11" s="5"/>
    </row>
    <row r="12" spans="1:7" x14ac:dyDescent="0.25">
      <c r="A12" s="5" t="s">
        <v>108</v>
      </c>
      <c r="B12" s="5"/>
      <c r="G12" s="5"/>
    </row>
    <row r="13" spans="1:7" ht="15.6" x14ac:dyDescent="0.25">
      <c r="A13" s="5" t="s">
        <v>109</v>
      </c>
      <c r="B13" s="299"/>
      <c r="F13" s="5"/>
      <c r="G13" s="5"/>
    </row>
    <row r="14" spans="1:7" ht="15.6" x14ac:dyDescent="0.25">
      <c r="A14" s="5" t="s">
        <v>110</v>
      </c>
      <c r="B14" s="299"/>
      <c r="F14" s="5"/>
      <c r="G14" s="5"/>
    </row>
    <row r="15" spans="1:7" x14ac:dyDescent="0.25">
      <c r="A15" s="5" t="s">
        <v>455</v>
      </c>
      <c r="F15" s="5"/>
      <c r="G15" s="5"/>
    </row>
    <row r="16" spans="1:7" x14ac:dyDescent="0.25">
      <c r="A16" s="5" t="s">
        <v>412</v>
      </c>
      <c r="F16" s="5"/>
      <c r="G16" s="5"/>
    </row>
    <row r="17" spans="1:7" x14ac:dyDescent="0.25">
      <c r="F17" s="5"/>
      <c r="G17" s="5"/>
    </row>
    <row r="18" spans="1:7" ht="15.6" x14ac:dyDescent="0.3">
      <c r="A18" s="6" t="s">
        <v>61</v>
      </c>
      <c r="F18" s="5"/>
      <c r="G18" s="5"/>
    </row>
    <row r="19" spans="1:7" ht="15.6" thickBot="1" x14ac:dyDescent="0.3">
      <c r="B19" s="5"/>
    </row>
    <row r="20" spans="1:7" ht="16.2" customHeight="1" thickBot="1" x14ac:dyDescent="0.3">
      <c r="A20" s="7" t="s">
        <v>62</v>
      </c>
      <c r="B20" s="7" t="str">
        <f>'Cover-Input Page'!B10</f>
        <v>Company Name</v>
      </c>
      <c r="C20" s="8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</row>
    <row r="21" spans="1:7" ht="15.6" thickBot="1" x14ac:dyDescent="0.3">
      <c r="B21" s="4"/>
      <c r="C21" s="34"/>
    </row>
    <row r="22" spans="1:7" ht="15.6" thickBot="1" x14ac:dyDescent="0.3">
      <c r="A22" s="7" t="s">
        <v>63</v>
      </c>
      <c r="B22" s="7" t="s">
        <v>64</v>
      </c>
      <c r="C22" s="35"/>
    </row>
    <row r="23" spans="1:7" x14ac:dyDescent="0.25">
      <c r="B23" s="4"/>
      <c r="C23" s="9"/>
    </row>
    <row r="24" spans="1:7" x14ac:dyDescent="0.25">
      <c r="A24" s="7" t="s">
        <v>65</v>
      </c>
      <c r="B24" s="7" t="s">
        <v>383</v>
      </c>
      <c r="C24" s="9"/>
    </row>
    <row r="25" spans="1:7" x14ac:dyDescent="0.25">
      <c r="A25" s="7"/>
      <c r="B25" s="7"/>
      <c r="C25" s="9"/>
    </row>
    <row r="26" spans="1:7" ht="15.6" x14ac:dyDescent="0.25">
      <c r="A26" s="7"/>
      <c r="B26" s="11" t="s">
        <v>111</v>
      </c>
      <c r="C26" s="9"/>
    </row>
    <row r="27" spans="1:7" ht="15.6" x14ac:dyDescent="0.25">
      <c r="A27" s="7"/>
      <c r="B27" s="11" t="s">
        <v>384</v>
      </c>
      <c r="C27" s="9"/>
    </row>
    <row r="28" spans="1:7" ht="15.6" x14ac:dyDescent="0.25">
      <c r="A28" s="7"/>
      <c r="B28" s="11"/>
      <c r="C28" s="9"/>
    </row>
    <row r="29" spans="1:7" x14ac:dyDescent="0.25">
      <c r="A29" s="7" t="s">
        <v>68</v>
      </c>
      <c r="B29" s="4" t="s">
        <v>69</v>
      </c>
      <c r="C29" s="9"/>
    </row>
    <row r="30" spans="1:7" ht="20.7" customHeight="1" x14ac:dyDescent="0.25">
      <c r="A30" s="7"/>
      <c r="B30" s="4" t="s">
        <v>70</v>
      </c>
      <c r="C30" s="12"/>
    </row>
    <row r="31" spans="1:7" ht="20.7" customHeight="1" x14ac:dyDescent="0.25">
      <c r="B31" s="4" t="s">
        <v>71</v>
      </c>
      <c r="C31" s="12"/>
    </row>
    <row r="32" spans="1:7" ht="20.7" customHeight="1" x14ac:dyDescent="0.25">
      <c r="B32" s="4" t="s">
        <v>72</v>
      </c>
      <c r="C32" s="12"/>
    </row>
    <row r="33" spans="1:5" ht="20.7" customHeight="1" x14ac:dyDescent="0.25">
      <c r="B33" s="4" t="s">
        <v>73</v>
      </c>
      <c r="C33" s="12"/>
    </row>
    <row r="34" spans="1:5" ht="20.7" customHeight="1" x14ac:dyDescent="0.25">
      <c r="B34" s="4" t="s">
        <v>74</v>
      </c>
      <c r="C34" s="12"/>
    </row>
    <row r="35" spans="1:5" ht="20.7" customHeight="1" x14ac:dyDescent="0.25">
      <c r="B35" s="4" t="s">
        <v>112</v>
      </c>
      <c r="C35" s="12"/>
    </row>
    <row r="36" spans="1:5" ht="15.6" thickBot="1" x14ac:dyDescent="0.3">
      <c r="B36" s="4"/>
      <c r="C36" s="9"/>
    </row>
    <row r="37" spans="1:5" ht="15.6" thickBot="1" x14ac:dyDescent="0.3">
      <c r="A37" s="7" t="s">
        <v>76</v>
      </c>
      <c r="B37" s="7" t="str">
        <f>'Cover-Input Page'!B15</f>
        <v xml:space="preserve">Segment Type  </v>
      </c>
      <c r="C37" s="13" t="str">
        <f>'Cover-Input Page'!C15</f>
        <v>Large Group Only</v>
      </c>
    </row>
    <row r="38" spans="1:5" ht="15.6" thickBot="1" x14ac:dyDescent="0.3">
      <c r="B38" s="7"/>
      <c r="C38" s="14"/>
    </row>
    <row r="39" spans="1:5" ht="15.6" thickBot="1" x14ac:dyDescent="0.3">
      <c r="A39" s="15" t="s">
        <v>77</v>
      </c>
      <c r="B39" s="4" t="str">
        <f>'Cover-Input Page'!B16</f>
        <v>Plan Type:  For-profit or Nonprofit company</v>
      </c>
      <c r="C39" s="13" t="str">
        <f>'Cover-Input Page'!C16</f>
        <v>For-profit</v>
      </c>
    </row>
    <row r="40" spans="1:5" x14ac:dyDescent="0.25">
      <c r="B40" s="4"/>
      <c r="C40" s="9"/>
    </row>
    <row r="41" spans="1:5" x14ac:dyDescent="0.25">
      <c r="A41" s="15" t="s">
        <v>78</v>
      </c>
      <c r="B41" s="4" t="s">
        <v>113</v>
      </c>
      <c r="C41" s="9"/>
    </row>
    <row r="42" spans="1:5" ht="15.6" x14ac:dyDescent="0.25">
      <c r="A42" s="15"/>
      <c r="B42" s="16" t="s">
        <v>114</v>
      </c>
      <c r="C42" s="36"/>
    </row>
    <row r="43" spans="1:5" ht="15.6" x14ac:dyDescent="0.25">
      <c r="B43" s="16" t="s">
        <v>115</v>
      </c>
      <c r="C43" s="9"/>
    </row>
    <row r="44" spans="1:5" ht="15.6" x14ac:dyDescent="0.25">
      <c r="B44" s="16" t="s">
        <v>116</v>
      </c>
      <c r="C44" s="9"/>
    </row>
    <row r="45" spans="1:5" ht="16.2" thickBot="1" x14ac:dyDescent="0.3">
      <c r="B45" s="16"/>
      <c r="C45" s="9"/>
    </row>
    <row r="46" spans="1:5" ht="16.2" thickBot="1" x14ac:dyDescent="0.35">
      <c r="B46" s="4" t="s">
        <v>117</v>
      </c>
      <c r="C46" s="37" t="s">
        <v>118</v>
      </c>
    </row>
    <row r="47" spans="1:5" x14ac:dyDescent="0.25">
      <c r="B47" s="4" t="s">
        <v>119</v>
      </c>
      <c r="D47" s="33"/>
      <c r="E47" s="33"/>
    </row>
    <row r="48" spans="1:5" x14ac:dyDescent="0.25">
      <c r="B48" s="4" t="s">
        <v>120</v>
      </c>
      <c r="D48" s="33"/>
      <c r="E48" s="33"/>
    </row>
    <row r="49" spans="1:7" x14ac:dyDescent="0.25">
      <c r="B49" s="4" t="s">
        <v>121</v>
      </c>
      <c r="D49" s="33"/>
      <c r="E49" s="33"/>
    </row>
    <row r="50" spans="1:7" ht="15.6" x14ac:dyDescent="0.25">
      <c r="B50" s="16"/>
      <c r="C50" s="9"/>
    </row>
    <row r="51" spans="1:7" x14ac:dyDescent="0.25">
      <c r="A51" s="15" t="s">
        <v>122</v>
      </c>
      <c r="B51" s="4" t="s">
        <v>123</v>
      </c>
      <c r="C51" s="14"/>
    </row>
    <row r="52" spans="1:7" x14ac:dyDescent="0.25">
      <c r="A52" s="15"/>
      <c r="B52" s="4"/>
    </row>
    <row r="53" spans="1:7" ht="15.6" x14ac:dyDescent="0.25">
      <c r="A53" s="15"/>
      <c r="B53" s="16" t="s">
        <v>124</v>
      </c>
    </row>
    <row r="54" spans="1:7" ht="15.6" x14ac:dyDescent="0.25">
      <c r="A54" s="15"/>
      <c r="B54" s="16" t="s">
        <v>125</v>
      </c>
    </row>
    <row r="55" spans="1:7" x14ac:dyDescent="0.25">
      <c r="A55" s="15"/>
      <c r="B55" s="4"/>
    </row>
    <row r="56" spans="1:7" x14ac:dyDescent="0.25">
      <c r="A56" s="15" t="s">
        <v>126</v>
      </c>
      <c r="B56" s="4" t="s">
        <v>127</v>
      </c>
    </row>
    <row r="57" spans="1:7" x14ac:dyDescent="0.25">
      <c r="A57" s="15"/>
      <c r="B57" s="4"/>
    </row>
    <row r="58" spans="1:7" ht="15.6" x14ac:dyDescent="0.25">
      <c r="A58" s="15"/>
      <c r="B58" s="16" t="s">
        <v>128</v>
      </c>
    </row>
    <row r="59" spans="1:7" ht="15.6" x14ac:dyDescent="0.25">
      <c r="A59" s="15"/>
      <c r="B59" s="16" t="s">
        <v>129</v>
      </c>
    </row>
    <row r="60" spans="1:7" x14ac:dyDescent="0.25">
      <c r="A60" s="15"/>
      <c r="B60" s="4"/>
    </row>
    <row r="61" spans="1:7" x14ac:dyDescent="0.25">
      <c r="A61" s="15" t="s">
        <v>88</v>
      </c>
      <c r="B61" s="4" t="s">
        <v>79</v>
      </c>
    </row>
    <row r="62" spans="1:7" x14ac:dyDescent="0.25">
      <c r="A62" s="15"/>
      <c r="B62" s="4"/>
      <c r="G62" s="1"/>
    </row>
    <row r="63" spans="1:7" ht="15.6" x14ac:dyDescent="0.25">
      <c r="A63" s="15"/>
      <c r="B63" s="16" t="s">
        <v>130</v>
      </c>
      <c r="G63" s="1"/>
    </row>
    <row r="64" spans="1:7" ht="15.6" x14ac:dyDescent="0.25">
      <c r="A64" s="15"/>
      <c r="B64" s="16" t="s">
        <v>131</v>
      </c>
      <c r="G64" s="1"/>
    </row>
    <row r="65" spans="1:2" x14ac:dyDescent="0.25">
      <c r="A65" s="15"/>
      <c r="B65" s="4"/>
    </row>
    <row r="66" spans="1:2" x14ac:dyDescent="0.25">
      <c r="A66" s="15" t="s">
        <v>96</v>
      </c>
      <c r="B66" s="4" t="s">
        <v>132</v>
      </c>
    </row>
    <row r="67" spans="1:2" x14ac:dyDescent="0.25">
      <c r="A67" s="15"/>
      <c r="B67" s="4"/>
    </row>
    <row r="68" spans="1:2" x14ac:dyDescent="0.25">
      <c r="A68" s="15"/>
      <c r="B68" s="4" t="s">
        <v>133</v>
      </c>
    </row>
    <row r="69" spans="1:2" ht="15.6" x14ac:dyDescent="0.25">
      <c r="A69" s="15"/>
      <c r="B69" s="16" t="s">
        <v>134</v>
      </c>
    </row>
    <row r="70" spans="1:2" ht="15.6" x14ac:dyDescent="0.25">
      <c r="A70" s="15"/>
      <c r="B70" s="16" t="s">
        <v>135</v>
      </c>
    </row>
    <row r="71" spans="1:2" ht="15.6" x14ac:dyDescent="0.25">
      <c r="A71" s="15"/>
      <c r="B71" s="16" t="s">
        <v>136</v>
      </c>
    </row>
    <row r="72" spans="1:2" ht="15.6" x14ac:dyDescent="0.25">
      <c r="A72" s="15"/>
      <c r="B72" s="16" t="s">
        <v>137</v>
      </c>
    </row>
    <row r="73" spans="1:2" x14ac:dyDescent="0.25">
      <c r="A73" s="15"/>
      <c r="B73" s="4"/>
    </row>
    <row r="74" spans="1:2" x14ac:dyDescent="0.25">
      <c r="A74" s="15" t="s">
        <v>100</v>
      </c>
      <c r="B74" s="4" t="s">
        <v>138</v>
      </c>
    </row>
    <row r="75" spans="1:2" x14ac:dyDescent="0.25">
      <c r="A75" s="15"/>
      <c r="B75" s="4"/>
    </row>
    <row r="76" spans="1:2" x14ac:dyDescent="0.25">
      <c r="A76" s="15"/>
      <c r="B76" s="4" t="s">
        <v>139</v>
      </c>
    </row>
    <row r="77" spans="1:2" ht="15.6" x14ac:dyDescent="0.25">
      <c r="A77" s="15"/>
      <c r="B77" s="16" t="s">
        <v>140</v>
      </c>
    </row>
    <row r="78" spans="1:2" ht="15.6" x14ac:dyDescent="0.25">
      <c r="A78" s="15"/>
      <c r="B78" s="16" t="s">
        <v>141</v>
      </c>
    </row>
    <row r="79" spans="1:2" x14ac:dyDescent="0.25">
      <c r="A79" s="15"/>
      <c r="B79" s="4"/>
    </row>
    <row r="80" spans="1:2" ht="15.6" x14ac:dyDescent="0.25">
      <c r="A80" s="15"/>
      <c r="B80" s="16" t="s">
        <v>434</v>
      </c>
    </row>
    <row r="81" spans="1:3" ht="15.6" x14ac:dyDescent="0.25">
      <c r="A81" s="15"/>
      <c r="B81" s="16" t="s">
        <v>142</v>
      </c>
    </row>
    <row r="82" spans="1:3" ht="15.6" thickBot="1" x14ac:dyDescent="0.3">
      <c r="A82" s="15"/>
      <c r="B82" s="4"/>
    </row>
    <row r="83" spans="1:3" ht="15.6" thickBot="1" x14ac:dyDescent="0.3">
      <c r="A83" s="15" t="s">
        <v>143</v>
      </c>
      <c r="B83" s="4" t="s">
        <v>144</v>
      </c>
      <c r="C83" s="38"/>
    </row>
    <row r="84" spans="1:3" x14ac:dyDescent="0.25">
      <c r="A84" s="15"/>
      <c r="B84" s="4"/>
    </row>
    <row r="85" spans="1:3" ht="15.6" x14ac:dyDescent="0.25">
      <c r="A85" s="15"/>
      <c r="B85" s="16" t="s">
        <v>145</v>
      </c>
    </row>
    <row r="86" spans="1:3" ht="15.6" x14ac:dyDescent="0.25">
      <c r="A86" s="15"/>
      <c r="B86" s="16" t="s">
        <v>146</v>
      </c>
    </row>
    <row r="87" spans="1:3" ht="15.6" x14ac:dyDescent="0.25">
      <c r="A87" s="15"/>
      <c r="B87" s="16" t="s">
        <v>147</v>
      </c>
    </row>
    <row r="88" spans="1:3" ht="15.6" x14ac:dyDescent="0.25">
      <c r="A88" s="15"/>
      <c r="B88" s="16" t="s">
        <v>148</v>
      </c>
    </row>
    <row r="89" spans="1:3" ht="15.6" thickBot="1" x14ac:dyDescent="0.3">
      <c r="A89" s="15"/>
      <c r="B89" s="4"/>
      <c r="C89" s="39"/>
    </row>
    <row r="90" spans="1:3" ht="15.6" thickBot="1" x14ac:dyDescent="0.3">
      <c r="A90" s="15" t="s">
        <v>149</v>
      </c>
      <c r="B90" s="4" t="s">
        <v>150</v>
      </c>
      <c r="C90" s="17" t="str">
        <f>IF(AND('Cover-Input Page'!C17="New Product",'Cover-Input Page'!C18="Initial"),"N/A",
IF(AND('Cover-Input Page'!C17="New Product",'Cover-Input Page'!C18="resubmission"),"N/A",
IF(AND('Cover-Input Page'!C17="Existing Product",'Cover-Input Page'!C18="Initial"),"Initial",
IF(AND('Cover-Input Page'!C17="Existing Product",'Cover-Input Page'!C18="Resubmission"),"Resubmission",
IF(AND('Cover-Input Page'!C17="Both",'Cover-Input Page'!C18="Initial"),"Initial",
IF(AND('Cover-Input Page'!C17="Both",'Cover-Input Page'!C18="Resubmission"),"Resubmission",""))))))</f>
        <v>Initial</v>
      </c>
    </row>
    <row r="91" spans="1:3" x14ac:dyDescent="0.25">
      <c r="A91" s="15"/>
      <c r="B91" s="4"/>
      <c r="C91" s="9"/>
    </row>
    <row r="92" spans="1:3" ht="15.6" x14ac:dyDescent="0.25">
      <c r="A92" s="15"/>
      <c r="B92" s="16" t="s">
        <v>151</v>
      </c>
      <c r="C92" s="9"/>
    </row>
    <row r="93" spans="1:3" ht="15.6" x14ac:dyDescent="0.25">
      <c r="A93" s="15"/>
      <c r="B93" s="16" t="s">
        <v>152</v>
      </c>
      <c r="C93" s="9"/>
    </row>
    <row r="94" spans="1:3" x14ac:dyDescent="0.25">
      <c r="A94" s="15"/>
      <c r="B94" s="4"/>
      <c r="C94" s="9"/>
    </row>
    <row r="95" spans="1:3" x14ac:dyDescent="0.25">
      <c r="A95" s="15" t="s">
        <v>153</v>
      </c>
      <c r="B95" s="4" t="s">
        <v>154</v>
      </c>
      <c r="C95" s="9"/>
    </row>
    <row r="96" spans="1:3" x14ac:dyDescent="0.25">
      <c r="A96" s="15"/>
      <c r="B96" s="4"/>
      <c r="C96" s="9"/>
    </row>
    <row r="97" spans="1:3" ht="15.6" x14ac:dyDescent="0.25">
      <c r="A97" s="15"/>
      <c r="B97" s="16" t="s">
        <v>155</v>
      </c>
      <c r="C97" s="9"/>
    </row>
    <row r="98" spans="1:3" ht="15.6" x14ac:dyDescent="0.25">
      <c r="A98" s="15"/>
      <c r="B98" s="16" t="s">
        <v>156</v>
      </c>
      <c r="C98" s="9"/>
    </row>
    <row r="99" spans="1:3" ht="15.6" x14ac:dyDescent="0.25">
      <c r="A99" s="15"/>
      <c r="B99" s="16" t="s">
        <v>157</v>
      </c>
      <c r="C99" s="9"/>
    </row>
    <row r="100" spans="1:3" ht="15.6" x14ac:dyDescent="0.25">
      <c r="A100" s="15"/>
      <c r="B100" s="16" t="s">
        <v>158</v>
      </c>
      <c r="C100" s="9"/>
    </row>
    <row r="101" spans="1:3" ht="15.6" x14ac:dyDescent="0.25">
      <c r="A101" s="15"/>
      <c r="B101" s="16" t="s">
        <v>159</v>
      </c>
      <c r="C101" s="9"/>
    </row>
    <row r="102" spans="1:3" ht="15.6" thickBot="1" x14ac:dyDescent="0.3">
      <c r="A102" s="15"/>
      <c r="B102" s="4"/>
      <c r="C102" s="9"/>
    </row>
    <row r="103" spans="1:3" ht="15.6" thickBot="1" x14ac:dyDescent="0.3">
      <c r="A103" s="15" t="s">
        <v>160</v>
      </c>
      <c r="B103" s="4" t="str">
        <f>'Cover-Input Page'!B7</f>
        <v>Effective Date of the Rate Change (the earliest effective date, even if tentative)</v>
      </c>
      <c r="C103" s="40">
        <f>'Cover-Input Page'!C7</f>
        <v>45292</v>
      </c>
    </row>
    <row r="104" spans="1:3" x14ac:dyDescent="0.25">
      <c r="A104" s="15"/>
      <c r="B104" s="4"/>
      <c r="C104" s="9"/>
    </row>
    <row r="105" spans="1:3" ht="15.6" x14ac:dyDescent="0.25">
      <c r="A105" s="15"/>
      <c r="B105" s="16" t="s">
        <v>161</v>
      </c>
      <c r="C105" s="9"/>
    </row>
    <row r="106" spans="1:3" x14ac:dyDescent="0.25">
      <c r="A106" s="15"/>
      <c r="B106" s="4"/>
      <c r="C106" s="9"/>
    </row>
    <row r="107" spans="1:3" x14ac:dyDescent="0.25">
      <c r="A107" s="15" t="s">
        <v>162</v>
      </c>
      <c r="B107" s="4" t="s">
        <v>89</v>
      </c>
      <c r="C107" s="9"/>
    </row>
    <row r="108" spans="1:3" ht="15.6" thickBot="1" x14ac:dyDescent="0.3">
      <c r="A108" s="15"/>
      <c r="B108" s="4"/>
      <c r="C108" s="9"/>
    </row>
    <row r="109" spans="1:3" ht="16.2" thickBot="1" x14ac:dyDescent="0.3">
      <c r="A109" s="15"/>
      <c r="B109" s="18" t="s">
        <v>90</v>
      </c>
      <c r="C109" s="41">
        <f>C125</f>
        <v>0</v>
      </c>
    </row>
    <row r="110" spans="1:3" x14ac:dyDescent="0.25">
      <c r="A110" s="15"/>
      <c r="B110" s="4"/>
    </row>
    <row r="111" spans="1:3" ht="15.6" x14ac:dyDescent="0.25">
      <c r="A111" s="15"/>
      <c r="B111" s="16" t="s">
        <v>91</v>
      </c>
    </row>
    <row r="112" spans="1:3" ht="15.6" x14ac:dyDescent="0.25">
      <c r="A112" s="15"/>
      <c r="B112" s="16" t="s">
        <v>385</v>
      </c>
    </row>
    <row r="113" spans="1:3" x14ac:dyDescent="0.25">
      <c r="A113" s="15"/>
      <c r="B113" s="4"/>
    </row>
    <row r="114" spans="1:3" ht="15.6" x14ac:dyDescent="0.25">
      <c r="A114" s="15"/>
      <c r="B114" s="18" t="s">
        <v>92</v>
      </c>
    </row>
    <row r="115" spans="1:3" x14ac:dyDescent="0.25">
      <c r="A115" s="15"/>
      <c r="B115" s="4"/>
    </row>
    <row r="116" spans="1:3" x14ac:dyDescent="0.25">
      <c r="A116" s="15"/>
      <c r="B116" s="4" t="s">
        <v>476</v>
      </c>
    </row>
    <row r="117" spans="1:3" x14ac:dyDescent="0.25">
      <c r="A117" s="15"/>
      <c r="B117" s="4" t="s">
        <v>479</v>
      </c>
    </row>
    <row r="118" spans="1:3" ht="15.6" thickBot="1" x14ac:dyDescent="0.3">
      <c r="A118" s="15"/>
      <c r="B118" s="4"/>
    </row>
    <row r="119" spans="1:3" ht="15.6" x14ac:dyDescent="0.3">
      <c r="A119" s="15"/>
      <c r="B119" s="42" t="s">
        <v>93</v>
      </c>
      <c r="C119" s="43" t="s">
        <v>94</v>
      </c>
    </row>
    <row r="120" spans="1:3" x14ac:dyDescent="0.25">
      <c r="B120" s="44" t="s">
        <v>477</v>
      </c>
      <c r="C120" s="45">
        <f t="shared" ref="C120:C125" si="0">E132</f>
        <v>0</v>
      </c>
    </row>
    <row r="121" spans="1:3" x14ac:dyDescent="0.25">
      <c r="A121" s="15"/>
      <c r="B121" s="46" t="s">
        <v>471</v>
      </c>
      <c r="C121" s="45">
        <f t="shared" si="0"/>
        <v>0</v>
      </c>
    </row>
    <row r="122" spans="1:3" x14ac:dyDescent="0.25">
      <c r="A122" s="15"/>
      <c r="B122" s="46" t="s">
        <v>472</v>
      </c>
      <c r="C122" s="45">
        <f t="shared" si="0"/>
        <v>0</v>
      </c>
    </row>
    <row r="123" spans="1:3" x14ac:dyDescent="0.25">
      <c r="A123" s="15"/>
      <c r="B123" s="46" t="s">
        <v>474</v>
      </c>
      <c r="C123" s="45">
        <f t="shared" si="0"/>
        <v>0</v>
      </c>
    </row>
    <row r="124" spans="1:3" x14ac:dyDescent="0.25">
      <c r="A124" s="15"/>
      <c r="B124" s="46" t="s">
        <v>478</v>
      </c>
      <c r="C124" s="45">
        <f t="shared" si="0"/>
        <v>0</v>
      </c>
    </row>
    <row r="125" spans="1:3" ht="16.2" thickBot="1" x14ac:dyDescent="0.3">
      <c r="A125" s="15"/>
      <c r="B125" s="47" t="s">
        <v>95</v>
      </c>
      <c r="C125" s="48">
        <f t="shared" si="0"/>
        <v>0</v>
      </c>
    </row>
    <row r="126" spans="1:3" x14ac:dyDescent="0.25">
      <c r="A126" s="15"/>
      <c r="B126" s="4"/>
    </row>
    <row r="127" spans="1:3" x14ac:dyDescent="0.25">
      <c r="A127" s="15" t="s">
        <v>163</v>
      </c>
      <c r="B127" s="4" t="s">
        <v>97</v>
      </c>
      <c r="C127" s="49" t="str">
        <f>Price_Inflation!B9</f>
        <v>01/2024 - 12/2024</v>
      </c>
    </row>
    <row r="128" spans="1:3" x14ac:dyDescent="0.25">
      <c r="A128" s="15"/>
      <c r="B128" s="4"/>
    </row>
    <row r="129" spans="1:5" ht="15.6" x14ac:dyDescent="0.25">
      <c r="A129" s="15"/>
      <c r="B129" s="16" t="s">
        <v>433</v>
      </c>
    </row>
    <row r="130" spans="1:5" ht="15.6" thickBot="1" x14ac:dyDescent="0.3">
      <c r="A130" s="15"/>
      <c r="B130" s="4"/>
    </row>
    <row r="131" spans="1:5" ht="15.6" thickBot="1" x14ac:dyDescent="0.3">
      <c r="A131" s="15"/>
      <c r="B131" s="50" t="s">
        <v>93</v>
      </c>
      <c r="C131" s="51" t="s">
        <v>98</v>
      </c>
      <c r="D131" s="51" t="s">
        <v>99</v>
      </c>
      <c r="E131" s="51" t="s">
        <v>95</v>
      </c>
    </row>
    <row r="132" spans="1:5" x14ac:dyDescent="0.25">
      <c r="A132" s="15"/>
      <c r="B132" s="44" t="s">
        <v>477</v>
      </c>
      <c r="C132" s="52">
        <f>Price_Inflation!U13</f>
        <v>0</v>
      </c>
      <c r="D132" s="52">
        <f>Price_Inflation!U22</f>
        <v>0</v>
      </c>
      <c r="E132" s="53">
        <f>(1+C132)*(1+D132)-1</f>
        <v>0</v>
      </c>
    </row>
    <row r="133" spans="1:5" x14ac:dyDescent="0.25">
      <c r="A133" s="15"/>
      <c r="B133" s="46" t="s">
        <v>471</v>
      </c>
      <c r="C133" s="54">
        <f>Price_Inflation!U14</f>
        <v>0</v>
      </c>
      <c r="D133" s="54">
        <f>Price_Inflation!U23</f>
        <v>0</v>
      </c>
      <c r="E133" s="55">
        <f>(1+C133)*(1+D133)-1</f>
        <v>0</v>
      </c>
    </row>
    <row r="134" spans="1:5" x14ac:dyDescent="0.25">
      <c r="A134" s="15"/>
      <c r="B134" s="46" t="s">
        <v>472</v>
      </c>
      <c r="C134" s="54">
        <f>Price_Inflation!U15</f>
        <v>0</v>
      </c>
      <c r="D134" s="54">
        <f>Price_Inflation!U24</f>
        <v>0</v>
      </c>
      <c r="E134" s="55">
        <f t="shared" ref="E134" si="1">(1+C134)*(1+D134)-1</f>
        <v>0</v>
      </c>
    </row>
    <row r="135" spans="1:5" x14ac:dyDescent="0.25">
      <c r="A135" s="15"/>
      <c r="B135" s="46" t="s">
        <v>474</v>
      </c>
      <c r="C135" s="54">
        <f>Price_Inflation!U16</f>
        <v>0</v>
      </c>
      <c r="D135" s="54">
        <f>Price_Inflation!U25</f>
        <v>0</v>
      </c>
      <c r="E135" s="55">
        <f>(1+C135)*(1+D135)-1</f>
        <v>0</v>
      </c>
    </row>
    <row r="136" spans="1:5" x14ac:dyDescent="0.25">
      <c r="A136" s="15"/>
      <c r="B136" s="46" t="s">
        <v>478</v>
      </c>
      <c r="C136" s="54">
        <f>Price_Inflation!U17</f>
        <v>0</v>
      </c>
      <c r="D136" s="54">
        <f>Price_Inflation!U26</f>
        <v>0</v>
      </c>
      <c r="E136" s="55">
        <f>(1+C136)*(1+D136)-1</f>
        <v>0</v>
      </c>
    </row>
    <row r="137" spans="1:5" ht="16.2" thickBot="1" x14ac:dyDescent="0.3">
      <c r="A137" s="15"/>
      <c r="B137" s="47" t="s">
        <v>95</v>
      </c>
      <c r="C137" s="56">
        <f>Price_Inflation!U18</f>
        <v>0</v>
      </c>
      <c r="D137" s="56">
        <f>Price_Inflation!U27</f>
        <v>0</v>
      </c>
      <c r="E137" s="57">
        <f>(1+C137)*(1+D137)-1</f>
        <v>0</v>
      </c>
    </row>
    <row r="138" spans="1:5" x14ac:dyDescent="0.25">
      <c r="A138" s="15"/>
      <c r="B138" s="4"/>
    </row>
    <row r="139" spans="1:5" x14ac:dyDescent="0.25">
      <c r="A139" s="15" t="s">
        <v>2</v>
      </c>
      <c r="B139" s="4" t="s">
        <v>164</v>
      </c>
    </row>
    <row r="140" spans="1:5" x14ac:dyDescent="0.25">
      <c r="A140" s="15"/>
      <c r="B140" s="4"/>
    </row>
    <row r="141" spans="1:5" ht="15.6" x14ac:dyDescent="0.25">
      <c r="B141" s="16" t="s">
        <v>165</v>
      </c>
    </row>
    <row r="142" spans="1:5" ht="15.6" x14ac:dyDescent="0.25">
      <c r="A142" s="15"/>
      <c r="B142" s="16" t="s">
        <v>166</v>
      </c>
    </row>
    <row r="143" spans="1:5" ht="15.6" x14ac:dyDescent="0.25">
      <c r="A143" s="15"/>
      <c r="B143" s="16" t="s">
        <v>167</v>
      </c>
    </row>
    <row r="144" spans="1:5" ht="15.6" x14ac:dyDescent="0.25">
      <c r="A144" s="15"/>
      <c r="B144" s="16" t="s">
        <v>168</v>
      </c>
    </row>
    <row r="145" spans="1:3" ht="15.6" x14ac:dyDescent="0.25">
      <c r="A145" s="15"/>
      <c r="B145" s="16" t="s">
        <v>169</v>
      </c>
    </row>
    <row r="146" spans="1:3" x14ac:dyDescent="0.25">
      <c r="A146" s="15"/>
      <c r="B146" s="4"/>
    </row>
    <row r="147" spans="1:3" x14ac:dyDescent="0.25">
      <c r="A147" s="15" t="s">
        <v>170</v>
      </c>
      <c r="B147" s="4" t="s">
        <v>171</v>
      </c>
    </row>
    <row r="148" spans="1:3" x14ac:dyDescent="0.25">
      <c r="A148" s="15"/>
      <c r="B148" s="4"/>
    </row>
    <row r="149" spans="1:3" ht="15.6" x14ac:dyDescent="0.25">
      <c r="B149" s="16" t="s">
        <v>172</v>
      </c>
    </row>
    <row r="150" spans="1:3" ht="15.6" x14ac:dyDescent="0.25">
      <c r="A150" s="15"/>
      <c r="B150" s="16" t="s">
        <v>173</v>
      </c>
    </row>
    <row r="151" spans="1:3" ht="15.6" x14ac:dyDescent="0.25">
      <c r="A151" s="15"/>
      <c r="B151" s="16" t="s">
        <v>174</v>
      </c>
    </row>
    <row r="152" spans="1:3" ht="15.6" x14ac:dyDescent="0.25">
      <c r="A152" s="15"/>
      <c r="B152" s="16" t="s">
        <v>175</v>
      </c>
    </row>
    <row r="153" spans="1:3" x14ac:dyDescent="0.25">
      <c r="A153" s="15"/>
      <c r="B153" s="4"/>
    </row>
    <row r="154" spans="1:3" x14ac:dyDescent="0.25">
      <c r="A154" s="15" t="s">
        <v>176</v>
      </c>
      <c r="B154" s="4" t="s">
        <v>177</v>
      </c>
    </row>
    <row r="155" spans="1:3" x14ac:dyDescent="0.25">
      <c r="A155" s="15"/>
      <c r="B155" s="4"/>
    </row>
    <row r="156" spans="1:3" ht="15.6" x14ac:dyDescent="0.25">
      <c r="B156" s="16" t="s">
        <v>178</v>
      </c>
    </row>
    <row r="157" spans="1:3" ht="15.6" x14ac:dyDescent="0.25">
      <c r="A157" s="15"/>
      <c r="B157" s="16" t="s">
        <v>179</v>
      </c>
    </row>
    <row r="158" spans="1:3" ht="15.6" x14ac:dyDescent="0.25">
      <c r="A158" s="15"/>
      <c r="B158" s="16" t="s">
        <v>180</v>
      </c>
    </row>
    <row r="159" spans="1:3" ht="15.6" thickBot="1" x14ac:dyDescent="0.3">
      <c r="A159" s="15"/>
      <c r="B159" s="4"/>
    </row>
    <row r="160" spans="1:3" ht="15.6" thickBot="1" x14ac:dyDescent="0.3">
      <c r="A160" s="15" t="s">
        <v>3</v>
      </c>
      <c r="B160" s="4" t="s">
        <v>181</v>
      </c>
      <c r="C160" s="58" t="s">
        <v>84</v>
      </c>
    </row>
    <row r="161" spans="1:6" x14ac:dyDescent="0.25">
      <c r="A161" s="15"/>
      <c r="B161" s="4"/>
    </row>
    <row r="162" spans="1:6" ht="15.6" x14ac:dyDescent="0.25">
      <c r="A162" s="15"/>
      <c r="B162" s="16" t="s">
        <v>85</v>
      </c>
    </row>
    <row r="163" spans="1:6" x14ac:dyDescent="0.25">
      <c r="A163" s="15"/>
      <c r="B163" s="4"/>
    </row>
    <row r="164" spans="1:6" x14ac:dyDescent="0.25">
      <c r="A164" s="15" t="s">
        <v>4</v>
      </c>
      <c r="B164" s="4" t="s">
        <v>182</v>
      </c>
    </row>
    <row r="165" spans="1:6" x14ac:dyDescent="0.25">
      <c r="A165" s="15"/>
    </row>
    <row r="166" spans="1:6" ht="15.6" x14ac:dyDescent="0.3">
      <c r="B166" s="59" t="s">
        <v>183</v>
      </c>
    </row>
    <row r="167" spans="1:6" ht="15.6" x14ac:dyDescent="0.3">
      <c r="B167" s="59" t="s">
        <v>184</v>
      </c>
    </row>
    <row r="168" spans="1:6" ht="15.6" x14ac:dyDescent="0.3">
      <c r="B168" s="59" t="s">
        <v>185</v>
      </c>
    </row>
    <row r="169" spans="1:6" ht="15.6" x14ac:dyDescent="0.3">
      <c r="B169" s="59" t="s">
        <v>186</v>
      </c>
    </row>
    <row r="170" spans="1:6" ht="15.6" x14ac:dyDescent="0.3">
      <c r="B170" s="59"/>
    </row>
    <row r="171" spans="1:6" ht="16.2" thickBot="1" x14ac:dyDescent="0.35">
      <c r="B171" s="59"/>
      <c r="E171" s="63"/>
    </row>
    <row r="172" spans="1:6" ht="16.2" thickBot="1" x14ac:dyDescent="0.3">
      <c r="B172" s="60" t="s">
        <v>187</v>
      </c>
      <c r="C172" s="61"/>
      <c r="D172" s="62"/>
      <c r="E172" s="63"/>
      <c r="F172" s="63"/>
    </row>
    <row r="173" spans="1:6" ht="16.2" thickBot="1" x14ac:dyDescent="0.3">
      <c r="B173" s="60" t="s">
        <v>188</v>
      </c>
      <c r="C173" s="61"/>
      <c r="D173" s="62"/>
    </row>
    <row r="174" spans="1:6" ht="63.6" customHeight="1" x14ac:dyDescent="0.25">
      <c r="B174" s="64" t="s">
        <v>182</v>
      </c>
      <c r="C174" s="65" t="s">
        <v>189</v>
      </c>
      <c r="D174" s="66" t="s">
        <v>190</v>
      </c>
      <c r="E174" s="67" t="s">
        <v>191</v>
      </c>
      <c r="F174" s="68" t="s">
        <v>192</v>
      </c>
    </row>
    <row r="175" spans="1:6" x14ac:dyDescent="0.25">
      <c r="B175" s="44" t="s">
        <v>193</v>
      </c>
      <c r="C175" s="69"/>
      <c r="D175" s="70"/>
      <c r="E175" s="71" t="str">
        <f t="shared" ref="E175:E177" si="2">IFERROR(D175/C175-1,"N/A")</f>
        <v>N/A</v>
      </c>
      <c r="F175" s="72" t="str">
        <f t="shared" ref="F175:F177" si="3">IFERROR((1+E175)^(1/((($D$172+$D$173)/2 - ($C$172+$C$173)/2)/365))-1, "N/A")</f>
        <v>N/A</v>
      </c>
    </row>
    <row r="176" spans="1:6" x14ac:dyDescent="0.25">
      <c r="B176" s="46" t="s">
        <v>194</v>
      </c>
      <c r="C176" s="69"/>
      <c r="D176" s="70"/>
      <c r="E176" s="71" t="str">
        <f t="shared" si="2"/>
        <v>N/A</v>
      </c>
      <c r="F176" s="72" t="str">
        <f t="shared" si="3"/>
        <v>N/A</v>
      </c>
    </row>
    <row r="177" spans="1:6" x14ac:dyDescent="0.25">
      <c r="B177" s="46" t="s">
        <v>195</v>
      </c>
      <c r="C177" s="69"/>
      <c r="D177" s="70"/>
      <c r="E177" s="71" t="str">
        <f t="shared" si="2"/>
        <v>N/A</v>
      </c>
      <c r="F177" s="72" t="str">
        <f t="shared" si="3"/>
        <v>N/A</v>
      </c>
    </row>
    <row r="178" spans="1:6" x14ac:dyDescent="0.25">
      <c r="B178" s="46" t="s">
        <v>196</v>
      </c>
      <c r="C178" s="69"/>
      <c r="D178" s="70"/>
      <c r="E178" s="71" t="str">
        <f t="shared" ref="E178:E183" si="4">IFERROR(D178/C178-1,"N/A")</f>
        <v>N/A</v>
      </c>
      <c r="F178" s="72" t="str">
        <f t="shared" ref="F178:F183" si="5">IFERROR((1+E178)^(1/((($D$172+$D$173)/2 - ($C$172+$C$173)/2)/365))-1, "N/A")</f>
        <v>N/A</v>
      </c>
    </row>
    <row r="179" spans="1:6" x14ac:dyDescent="0.25">
      <c r="B179" s="46" t="s">
        <v>197</v>
      </c>
      <c r="C179" s="69"/>
      <c r="D179" s="70"/>
      <c r="E179" s="71" t="str">
        <f t="shared" ref="E179" si="6">IFERROR(D179/C179-1,"N/A")</f>
        <v>N/A</v>
      </c>
      <c r="F179" s="72" t="str">
        <f t="shared" ref="F179" si="7">IFERROR((1+E179)^(1/((($D$172+$D$173)/2 - ($C$172+$C$173)/2)/365))-1, "N/A")</f>
        <v>N/A</v>
      </c>
    </row>
    <row r="180" spans="1:6" x14ac:dyDescent="0.25">
      <c r="B180" s="293" t="s">
        <v>198</v>
      </c>
      <c r="C180" s="73"/>
      <c r="D180" s="74"/>
      <c r="E180" s="75" t="str">
        <f t="shared" si="4"/>
        <v>N/A</v>
      </c>
      <c r="F180" s="76" t="str">
        <f t="shared" si="5"/>
        <v>N/A</v>
      </c>
    </row>
    <row r="181" spans="1:6" ht="15.6" x14ac:dyDescent="0.25">
      <c r="B181" s="77" t="s">
        <v>199</v>
      </c>
      <c r="C181" s="334">
        <f>SUM(C175:C180)</f>
        <v>0</v>
      </c>
      <c r="D181" s="335">
        <f>SUM(D175:D180)</f>
        <v>0</v>
      </c>
      <c r="E181" s="78" t="str">
        <f t="shared" si="4"/>
        <v>N/A</v>
      </c>
      <c r="F181" s="79" t="str">
        <f t="shared" si="5"/>
        <v>N/A</v>
      </c>
    </row>
    <row r="182" spans="1:6" x14ac:dyDescent="0.25">
      <c r="B182" s="44" t="s">
        <v>200</v>
      </c>
      <c r="C182" s="80"/>
      <c r="D182" s="81"/>
      <c r="E182" s="82" t="str">
        <f t="shared" si="4"/>
        <v>N/A</v>
      </c>
      <c r="F182" s="83" t="str">
        <f t="shared" si="5"/>
        <v>N/A</v>
      </c>
    </row>
    <row r="183" spans="1:6" ht="15.6" thickBot="1" x14ac:dyDescent="0.3">
      <c r="B183" s="84" t="s">
        <v>132</v>
      </c>
      <c r="C183" s="85"/>
      <c r="D183" s="86"/>
      <c r="E183" s="87" t="str">
        <f t="shared" si="4"/>
        <v>N/A</v>
      </c>
      <c r="F183" s="88" t="str">
        <f t="shared" si="5"/>
        <v>N/A</v>
      </c>
    </row>
    <row r="185" spans="1:6" x14ac:dyDescent="0.25">
      <c r="A185" s="1" t="s">
        <v>201</v>
      </c>
      <c r="B185" s="1" t="s">
        <v>480</v>
      </c>
    </row>
    <row r="186" spans="1:6" x14ac:dyDescent="0.25">
      <c r="B186" s="1" t="s">
        <v>481</v>
      </c>
    </row>
    <row r="187" spans="1:6" ht="15.6" thickBot="1" x14ac:dyDescent="0.3"/>
    <row r="188" spans="1:6" ht="16.2" thickBot="1" x14ac:dyDescent="0.35">
      <c r="A188" s="1" t="s">
        <v>419</v>
      </c>
      <c r="B188" s="1" t="s">
        <v>440</v>
      </c>
      <c r="C188" s="320" t="s">
        <v>450</v>
      </c>
      <c r="D188" s="320" t="s">
        <v>451</v>
      </c>
    </row>
    <row r="189" spans="1:6" ht="16.2" thickBot="1" x14ac:dyDescent="0.3">
      <c r="B189" s="1" t="s">
        <v>442</v>
      </c>
      <c r="C189" s="316" t="s">
        <v>445</v>
      </c>
      <c r="D189" s="312"/>
    </row>
    <row r="190" spans="1:6" ht="16.2" thickBot="1" x14ac:dyDescent="0.3">
      <c r="C190" s="316" t="s">
        <v>446</v>
      </c>
      <c r="D190" s="315"/>
    </row>
    <row r="191" spans="1:6" ht="16.2" thickBot="1" x14ac:dyDescent="0.3">
      <c r="C191" s="317" t="s">
        <v>447</v>
      </c>
      <c r="D191" s="315"/>
    </row>
    <row r="192" spans="1:6" ht="16.2" thickBot="1" x14ac:dyDescent="0.3">
      <c r="C192" s="317" t="s">
        <v>448</v>
      </c>
      <c r="D192" s="315"/>
    </row>
    <row r="193" spans="1:5" ht="16.2" thickBot="1" x14ac:dyDescent="0.3">
      <c r="C193" s="318" t="s">
        <v>437</v>
      </c>
      <c r="D193" s="313"/>
    </row>
    <row r="194" spans="1:5" ht="16.2" thickBot="1" x14ac:dyDescent="0.3">
      <c r="C194" s="318" t="s">
        <v>438</v>
      </c>
      <c r="D194" s="313"/>
    </row>
    <row r="195" spans="1:5" ht="16.2" thickBot="1" x14ac:dyDescent="0.3">
      <c r="C195" s="318" t="s">
        <v>443</v>
      </c>
      <c r="D195" s="313"/>
    </row>
    <row r="196" spans="1:5" ht="16.2" thickBot="1" x14ac:dyDescent="0.3">
      <c r="C196" s="318" t="s">
        <v>444</v>
      </c>
      <c r="D196" s="313"/>
    </row>
    <row r="197" spans="1:5" ht="16.2" thickBot="1" x14ac:dyDescent="0.3">
      <c r="C197" s="319" t="s">
        <v>449</v>
      </c>
      <c r="D197" s="314"/>
    </row>
    <row r="198" spans="1:5" x14ac:dyDescent="0.25">
      <c r="A198" s="15" t="s">
        <v>439</v>
      </c>
      <c r="B198" s="4" t="s">
        <v>101</v>
      </c>
    </row>
    <row r="203" spans="1:5" x14ac:dyDescent="0.25">
      <c r="C203" s="4"/>
      <c r="D203" s="4"/>
    </row>
    <row r="204" spans="1:5" x14ac:dyDescent="0.25">
      <c r="B204" s="4"/>
      <c r="C204" s="4"/>
      <c r="D204" s="4"/>
      <c r="E204" s="4"/>
    </row>
    <row r="205" spans="1:5" x14ac:dyDescent="0.25">
      <c r="B205" s="4"/>
      <c r="C205" s="4"/>
      <c r="D205" s="4"/>
      <c r="E205" s="4"/>
    </row>
    <row r="206" spans="1:5" x14ac:dyDescent="0.25">
      <c r="B206" s="4"/>
      <c r="C206" s="4"/>
      <c r="D206" s="4"/>
      <c r="E206" s="4"/>
    </row>
    <row r="207" spans="1:5" x14ac:dyDescent="0.25">
      <c r="A207" s="15"/>
      <c r="B207" s="4"/>
      <c r="C207" s="4"/>
      <c r="D207" s="4"/>
      <c r="E207" s="4"/>
    </row>
    <row r="208" spans="1:5" x14ac:dyDescent="0.25">
      <c r="A208" s="15"/>
      <c r="B208" s="4"/>
      <c r="C208" s="4"/>
      <c r="D208" s="4"/>
      <c r="E208" s="4"/>
    </row>
    <row r="209" spans="1:5" x14ac:dyDescent="0.25">
      <c r="A209" s="15"/>
      <c r="B209" s="4"/>
      <c r="E209" s="4"/>
    </row>
    <row r="210" spans="1:5" x14ac:dyDescent="0.25">
      <c r="A210" s="15"/>
    </row>
    <row r="211" spans="1:5" x14ac:dyDescent="0.25">
      <c r="A211" s="15"/>
    </row>
    <row r="212" spans="1:5" x14ac:dyDescent="0.25">
      <c r="A212" s="15"/>
    </row>
    <row r="213" spans="1:5" x14ac:dyDescent="0.25">
      <c r="A213" s="15"/>
    </row>
    <row r="214" spans="1:5" x14ac:dyDescent="0.25">
      <c r="A214" s="15"/>
    </row>
    <row r="215" spans="1:5" x14ac:dyDescent="0.25">
      <c r="A215" s="15"/>
    </row>
    <row r="216" spans="1:5" x14ac:dyDescent="0.25">
      <c r="A216" s="15"/>
    </row>
    <row r="217" spans="1:5" x14ac:dyDescent="0.25">
      <c r="A217" s="15"/>
    </row>
    <row r="218" spans="1:5" x14ac:dyDescent="0.25">
      <c r="A218" s="15"/>
    </row>
    <row r="219" spans="1:5" x14ac:dyDescent="0.25">
      <c r="A219" s="15"/>
    </row>
    <row r="220" spans="1:5" x14ac:dyDescent="0.25">
      <c r="A220" s="15"/>
    </row>
    <row r="221" spans="1:5" x14ac:dyDescent="0.25">
      <c r="A221" s="15"/>
    </row>
    <row r="222" spans="1:5" x14ac:dyDescent="0.25">
      <c r="A222" s="15"/>
    </row>
    <row r="223" spans="1:5" x14ac:dyDescent="0.25">
      <c r="A223" s="15"/>
    </row>
    <row r="224" spans="1:5" x14ac:dyDescent="0.25">
      <c r="A224" s="15"/>
    </row>
    <row r="225" spans="1:5" x14ac:dyDescent="0.25">
      <c r="A225" s="15"/>
    </row>
    <row r="226" spans="1:5" x14ac:dyDescent="0.25">
      <c r="A226" s="15"/>
    </row>
    <row r="227" spans="1:5" x14ac:dyDescent="0.25">
      <c r="A227" s="15"/>
    </row>
    <row r="228" spans="1:5" x14ac:dyDescent="0.25">
      <c r="A228" s="15"/>
    </row>
    <row r="229" spans="1:5" x14ac:dyDescent="0.25">
      <c r="A229" s="15"/>
      <c r="C229" s="4"/>
      <c r="D229" s="4"/>
    </row>
    <row r="230" spans="1:5" x14ac:dyDescent="0.25">
      <c r="A230" s="15"/>
      <c r="B230" s="4"/>
      <c r="C230" s="4"/>
      <c r="D230" s="4"/>
      <c r="E230" s="4"/>
    </row>
    <row r="231" spans="1:5" x14ac:dyDescent="0.25">
      <c r="A231" s="15"/>
      <c r="B231" s="4"/>
      <c r="C231" s="4"/>
      <c r="D231" s="4"/>
      <c r="E231" s="4"/>
    </row>
    <row r="232" spans="1:5" x14ac:dyDescent="0.25">
      <c r="A232" s="15"/>
      <c r="B232" s="4"/>
      <c r="C232" s="4"/>
      <c r="D232" s="4"/>
      <c r="E232" s="4"/>
    </row>
    <row r="233" spans="1:5" x14ac:dyDescent="0.25">
      <c r="A233" s="15"/>
      <c r="B233" s="4"/>
      <c r="C233" s="4"/>
      <c r="D233" s="4"/>
      <c r="E233" s="4"/>
    </row>
    <row r="234" spans="1:5" x14ac:dyDescent="0.25">
      <c r="A234" s="15"/>
      <c r="B234" s="4"/>
      <c r="C234" s="4"/>
      <c r="D234" s="4"/>
      <c r="E234" s="4"/>
    </row>
    <row r="235" spans="1:5" x14ac:dyDescent="0.25">
      <c r="A235" s="15"/>
      <c r="B235" s="4"/>
      <c r="C235" s="4"/>
      <c r="D235" s="4"/>
      <c r="E235" s="4"/>
    </row>
    <row r="236" spans="1:5" x14ac:dyDescent="0.25">
      <c r="A236" s="15"/>
      <c r="B236" s="4"/>
      <c r="C236" s="4"/>
      <c r="D236" s="4"/>
      <c r="E236" s="4"/>
    </row>
    <row r="237" spans="1:5" x14ac:dyDescent="0.25">
      <c r="A237" s="15"/>
      <c r="B237" s="4"/>
      <c r="C237" s="4"/>
      <c r="D237" s="4"/>
      <c r="E237" s="4"/>
    </row>
    <row r="238" spans="1:5" x14ac:dyDescent="0.25">
      <c r="A238" s="15"/>
      <c r="B238" s="4"/>
      <c r="C238" s="4"/>
      <c r="D238" s="4"/>
      <c r="E238" s="4"/>
    </row>
    <row r="239" spans="1:5" x14ac:dyDescent="0.25">
      <c r="A239" s="15"/>
      <c r="B239" s="4"/>
      <c r="C239" s="4"/>
      <c r="D239" s="4"/>
      <c r="E239" s="4"/>
    </row>
    <row r="240" spans="1:5" x14ac:dyDescent="0.25">
      <c r="A240" s="15"/>
      <c r="B240" s="4"/>
      <c r="C240" s="4"/>
      <c r="D240" s="4"/>
      <c r="E240" s="4"/>
    </row>
    <row r="241" spans="1:5" x14ac:dyDescent="0.25">
      <c r="A241" s="15"/>
      <c r="B241" s="4"/>
      <c r="C241" s="4"/>
      <c r="D241" s="4"/>
      <c r="E241" s="4"/>
    </row>
    <row r="242" spans="1:5" x14ac:dyDescent="0.25">
      <c r="A242" s="15"/>
      <c r="B242" s="4"/>
      <c r="C242" s="4"/>
      <c r="D242" s="4"/>
      <c r="E242" s="4"/>
    </row>
    <row r="243" spans="1:5" x14ac:dyDescent="0.25">
      <c r="A243" s="15"/>
      <c r="B243" s="4"/>
      <c r="C243" s="4"/>
      <c r="D243" s="4"/>
      <c r="E243" s="4"/>
    </row>
    <row r="244" spans="1:5" x14ac:dyDescent="0.25">
      <c r="A244" s="15"/>
      <c r="B244" s="4"/>
      <c r="C244" s="4"/>
      <c r="D244" s="4"/>
      <c r="E244" s="4"/>
    </row>
    <row r="245" spans="1:5" x14ac:dyDescent="0.25">
      <c r="A245" s="15"/>
      <c r="B245" s="4"/>
      <c r="C245" s="4"/>
      <c r="D245" s="4"/>
      <c r="E245" s="4"/>
    </row>
    <row r="246" spans="1:5" x14ac:dyDescent="0.25">
      <c r="A246" s="15"/>
      <c r="B246" s="4"/>
      <c r="C246" s="4"/>
      <c r="D246" s="4"/>
      <c r="E246" s="4"/>
    </row>
    <row r="247" spans="1:5" x14ac:dyDescent="0.25">
      <c r="A247" s="15"/>
      <c r="B247" s="4"/>
      <c r="C247" s="4"/>
      <c r="D247" s="4"/>
      <c r="E247" s="4"/>
    </row>
    <row r="248" spans="1:5" x14ac:dyDescent="0.25">
      <c r="A248" s="15"/>
      <c r="B248" s="4"/>
      <c r="C248" s="4"/>
      <c r="D248" s="4"/>
      <c r="E248" s="4"/>
    </row>
    <row r="249" spans="1:5" x14ac:dyDescent="0.25">
      <c r="A249" s="15"/>
      <c r="B249" s="4"/>
      <c r="C249" s="4"/>
      <c r="D249" s="4"/>
      <c r="E249" s="4"/>
    </row>
    <row r="250" spans="1:5" x14ac:dyDescent="0.25">
      <c r="A250" s="15"/>
      <c r="B250" s="4"/>
      <c r="C250" s="4"/>
      <c r="D250" s="4"/>
      <c r="E250" s="4"/>
    </row>
    <row r="251" spans="1:5" x14ac:dyDescent="0.25">
      <c r="A251" s="15"/>
      <c r="B251" s="4"/>
      <c r="C251" s="4"/>
      <c r="D251" s="4"/>
      <c r="E251" s="4"/>
    </row>
    <row r="252" spans="1:5" x14ac:dyDescent="0.25">
      <c r="A252" s="15"/>
      <c r="B252" s="4"/>
      <c r="C252" s="4"/>
      <c r="D252" s="4"/>
      <c r="E252" s="4"/>
    </row>
    <row r="253" spans="1:5" x14ac:dyDescent="0.25">
      <c r="A253" s="15"/>
      <c r="B253" s="4"/>
      <c r="C253" s="4"/>
      <c r="D253" s="4"/>
      <c r="E253" s="4"/>
    </row>
    <row r="254" spans="1:5" x14ac:dyDescent="0.25">
      <c r="A254" s="15"/>
      <c r="B254" s="4"/>
      <c r="C254" s="4"/>
      <c r="D254" s="4"/>
      <c r="E254" s="4"/>
    </row>
    <row r="255" spans="1:5" x14ac:dyDescent="0.25">
      <c r="A255" s="15"/>
      <c r="B255" s="4"/>
      <c r="C255" s="4"/>
      <c r="D255" s="4"/>
      <c r="E255" s="4"/>
    </row>
    <row r="256" spans="1:5" x14ac:dyDescent="0.25">
      <c r="A256" s="15"/>
      <c r="B256" s="4"/>
      <c r="C256" s="4"/>
      <c r="D256" s="4"/>
      <c r="E256" s="4"/>
    </row>
    <row r="257" spans="1:5" x14ac:dyDescent="0.25">
      <c r="A257" s="15"/>
      <c r="B257" s="4"/>
      <c r="C257" s="4"/>
      <c r="D257" s="4"/>
      <c r="E257" s="4"/>
    </row>
    <row r="258" spans="1:5" x14ac:dyDescent="0.25">
      <c r="A258" s="15"/>
      <c r="B258" s="4"/>
      <c r="C258" s="4"/>
      <c r="D258" s="4"/>
      <c r="E258" s="4"/>
    </row>
    <row r="259" spans="1:5" x14ac:dyDescent="0.25">
      <c r="A259" s="15"/>
      <c r="B259" s="4"/>
      <c r="C259" s="4"/>
      <c r="D259" s="4"/>
      <c r="E259" s="4"/>
    </row>
    <row r="260" spans="1:5" x14ac:dyDescent="0.25">
      <c r="A260" s="15"/>
      <c r="B260" s="4"/>
      <c r="C260" s="4"/>
      <c r="D260" s="4"/>
      <c r="E260" s="4"/>
    </row>
    <row r="261" spans="1:5" x14ac:dyDescent="0.25">
      <c r="A261" s="15"/>
      <c r="B261" s="4"/>
      <c r="C261" s="4"/>
      <c r="D261" s="4"/>
      <c r="E261" s="4"/>
    </row>
    <row r="262" spans="1:5" x14ac:dyDescent="0.25">
      <c r="A262" s="15"/>
      <c r="B262" s="4"/>
      <c r="C262" s="4"/>
      <c r="D262" s="4"/>
      <c r="E262" s="4"/>
    </row>
    <row r="263" spans="1:5" x14ac:dyDescent="0.25">
      <c r="A263" s="15"/>
      <c r="B263" s="4"/>
      <c r="C263" s="4"/>
      <c r="D263" s="4"/>
      <c r="E263" s="4"/>
    </row>
    <row r="264" spans="1:5" x14ac:dyDescent="0.25">
      <c r="A264" s="15"/>
      <c r="B264" s="4"/>
      <c r="C264" s="4"/>
      <c r="D264" s="4"/>
      <c r="E264" s="4"/>
    </row>
    <row r="265" spans="1:5" x14ac:dyDescent="0.25">
      <c r="A265" s="15"/>
      <c r="B265" s="4"/>
      <c r="C265" s="4"/>
      <c r="D265" s="4"/>
      <c r="E265" s="4"/>
    </row>
    <row r="266" spans="1:5" x14ac:dyDescent="0.25">
      <c r="A266" s="15"/>
      <c r="B266" s="4"/>
      <c r="C266" s="4"/>
      <c r="D266" s="4"/>
      <c r="E266" s="4"/>
    </row>
    <row r="267" spans="1:5" x14ac:dyDescent="0.25">
      <c r="A267" s="15"/>
      <c r="B267" s="4"/>
      <c r="C267" s="4"/>
      <c r="D267" s="4"/>
      <c r="E267" s="4"/>
    </row>
    <row r="268" spans="1:5" x14ac:dyDescent="0.25">
      <c r="A268" s="15"/>
      <c r="B268" s="4"/>
      <c r="C268" s="4"/>
      <c r="D268" s="4"/>
      <c r="E268" s="4"/>
    </row>
    <row r="269" spans="1:5" x14ac:dyDescent="0.25">
      <c r="A269" s="15"/>
      <c r="B269" s="4"/>
      <c r="C269" s="4"/>
      <c r="D269" s="4"/>
      <c r="E269" s="4"/>
    </row>
    <row r="270" spans="1:5" x14ac:dyDescent="0.25">
      <c r="A270" s="15"/>
      <c r="B270" s="4"/>
      <c r="C270" s="4"/>
      <c r="D270" s="4"/>
      <c r="E270" s="4"/>
    </row>
    <row r="271" spans="1:5" x14ac:dyDescent="0.25">
      <c r="A271" s="15"/>
      <c r="B271" s="4"/>
      <c r="C271" s="4"/>
      <c r="D271" s="4"/>
      <c r="E271" s="4"/>
    </row>
    <row r="272" spans="1:5" x14ac:dyDescent="0.25">
      <c r="A272" s="15"/>
      <c r="B272" s="4"/>
      <c r="C272" s="4"/>
      <c r="D272" s="4"/>
      <c r="E272" s="4"/>
    </row>
    <row r="273" spans="1:5" x14ac:dyDescent="0.25">
      <c r="A273" s="15"/>
      <c r="B273" s="4"/>
      <c r="C273" s="4"/>
      <c r="D273" s="4"/>
      <c r="E273" s="4"/>
    </row>
    <row r="274" spans="1:5" x14ac:dyDescent="0.25">
      <c r="A274" s="15"/>
      <c r="B274" s="4"/>
      <c r="C274" s="4"/>
      <c r="D274" s="4"/>
      <c r="E274" s="4"/>
    </row>
    <row r="275" spans="1:5" x14ac:dyDescent="0.25">
      <c r="A275" s="15"/>
      <c r="B275" s="4"/>
      <c r="C275" s="4"/>
      <c r="D275" s="4"/>
      <c r="E275" s="4"/>
    </row>
    <row r="276" spans="1:5" x14ac:dyDescent="0.25">
      <c r="A276" s="15"/>
      <c r="B276" s="4"/>
      <c r="C276" s="4"/>
      <c r="D276" s="4"/>
      <c r="E276" s="4"/>
    </row>
    <row r="277" spans="1:5" x14ac:dyDescent="0.25">
      <c r="A277" s="15"/>
      <c r="B277" s="4"/>
      <c r="C277" s="4"/>
      <c r="D277" s="4"/>
      <c r="E277" s="4"/>
    </row>
    <row r="278" spans="1:5" x14ac:dyDescent="0.25">
      <c r="A278" s="15"/>
      <c r="B278" s="4"/>
      <c r="C278" s="4"/>
      <c r="D278" s="4"/>
      <c r="E278" s="4"/>
    </row>
    <row r="279" spans="1:5" x14ac:dyDescent="0.25">
      <c r="A279" s="15"/>
      <c r="B279" s="4"/>
      <c r="C279" s="4"/>
      <c r="D279" s="4"/>
      <c r="E279" s="4"/>
    </row>
    <row r="280" spans="1:5" x14ac:dyDescent="0.25">
      <c r="A280" s="15"/>
      <c r="B280" s="4"/>
      <c r="C280" s="4"/>
      <c r="D280" s="4"/>
      <c r="E280" s="4"/>
    </row>
    <row r="281" spans="1:5" x14ac:dyDescent="0.25">
      <c r="A281" s="15"/>
      <c r="B281" s="4"/>
      <c r="C281" s="4"/>
      <c r="D281" s="4"/>
      <c r="E281" s="4"/>
    </row>
    <row r="282" spans="1:5" x14ac:dyDescent="0.25">
      <c r="A282" s="15"/>
      <c r="B282" s="4"/>
      <c r="C282" s="4"/>
      <c r="D282" s="4"/>
      <c r="E282" s="4"/>
    </row>
    <row r="283" spans="1:5" x14ac:dyDescent="0.25">
      <c r="A283" s="15"/>
      <c r="B283" s="4"/>
      <c r="C283" s="4"/>
      <c r="D283" s="4"/>
      <c r="E283" s="4"/>
    </row>
    <row r="284" spans="1:5" x14ac:dyDescent="0.25">
      <c r="A284" s="15"/>
      <c r="B284" s="4"/>
      <c r="C284" s="4"/>
      <c r="D284" s="4"/>
      <c r="E284" s="4"/>
    </row>
    <row r="285" spans="1:5" x14ac:dyDescent="0.25">
      <c r="A285" s="15"/>
      <c r="B285" s="4"/>
      <c r="C285" s="4"/>
      <c r="D285" s="4"/>
      <c r="E285" s="4"/>
    </row>
    <row r="286" spans="1:5" x14ac:dyDescent="0.25">
      <c r="A286" s="15"/>
      <c r="B286" s="4"/>
      <c r="C286" s="4"/>
      <c r="D286" s="4"/>
      <c r="E286" s="4"/>
    </row>
    <row r="287" spans="1:5" x14ac:dyDescent="0.25">
      <c r="A287" s="15"/>
      <c r="B287" s="4"/>
      <c r="C287" s="4"/>
      <c r="D287" s="4"/>
      <c r="E287" s="4"/>
    </row>
    <row r="288" spans="1:5" x14ac:dyDescent="0.25">
      <c r="A288" s="15"/>
      <c r="B288" s="4"/>
      <c r="C288" s="4"/>
      <c r="D288" s="4"/>
      <c r="E288" s="4"/>
    </row>
    <row r="289" spans="1:5" x14ac:dyDescent="0.25">
      <c r="A289" s="15"/>
      <c r="B289" s="4"/>
      <c r="C289" s="4"/>
      <c r="D289" s="4"/>
      <c r="E289" s="4"/>
    </row>
    <row r="290" spans="1:5" x14ac:dyDescent="0.25">
      <c r="A290" s="15"/>
      <c r="B290" s="4"/>
      <c r="C290" s="4"/>
      <c r="D290" s="4"/>
      <c r="E290" s="4"/>
    </row>
    <row r="291" spans="1:5" x14ac:dyDescent="0.25">
      <c r="A291" s="15"/>
      <c r="B291" s="4"/>
      <c r="C291" s="4"/>
      <c r="D291" s="4"/>
      <c r="E291" s="4"/>
    </row>
    <row r="292" spans="1:5" x14ac:dyDescent="0.25">
      <c r="A292" s="15"/>
      <c r="B292" s="4"/>
      <c r="C292" s="4"/>
      <c r="D292" s="4"/>
      <c r="E292" s="4"/>
    </row>
    <row r="293" spans="1:5" x14ac:dyDescent="0.25">
      <c r="A293" s="15"/>
      <c r="B293" s="4"/>
      <c r="C293" s="4"/>
      <c r="D293" s="4"/>
      <c r="E293" s="4"/>
    </row>
    <row r="294" spans="1:5" x14ac:dyDescent="0.25">
      <c r="A294" s="15"/>
      <c r="B294" s="4"/>
      <c r="C294" s="4"/>
      <c r="D294" s="4"/>
      <c r="E294" s="4"/>
    </row>
    <row r="295" spans="1:5" x14ac:dyDescent="0.25">
      <c r="A295" s="15"/>
      <c r="B295" s="4"/>
      <c r="C295" s="4"/>
      <c r="D295" s="4"/>
      <c r="E295" s="4"/>
    </row>
    <row r="296" spans="1:5" x14ac:dyDescent="0.25">
      <c r="A296" s="15"/>
      <c r="B296" s="4"/>
      <c r="C296" s="4"/>
      <c r="D296" s="4"/>
      <c r="E296" s="4"/>
    </row>
    <row r="297" spans="1:5" x14ac:dyDescent="0.25">
      <c r="A297" s="15"/>
      <c r="B297" s="4"/>
      <c r="C297" s="4"/>
      <c r="D297" s="4"/>
      <c r="E297" s="4"/>
    </row>
    <row r="298" spans="1:5" x14ac:dyDescent="0.25">
      <c r="A298" s="15"/>
      <c r="B298" s="4"/>
      <c r="C298" s="4"/>
      <c r="D298" s="4"/>
      <c r="E298" s="4"/>
    </row>
    <row r="299" spans="1:5" x14ac:dyDescent="0.25">
      <c r="A299" s="15"/>
      <c r="B299" s="4"/>
      <c r="C299" s="4"/>
      <c r="D299" s="4"/>
      <c r="E299" s="4"/>
    </row>
    <row r="300" spans="1:5" x14ac:dyDescent="0.25">
      <c r="A300" s="15"/>
      <c r="B300" s="4"/>
      <c r="C300" s="4"/>
      <c r="D300" s="4"/>
      <c r="E300" s="4"/>
    </row>
    <row r="301" spans="1:5" x14ac:dyDescent="0.25">
      <c r="A301" s="15"/>
      <c r="B301" s="4"/>
      <c r="C301" s="4"/>
      <c r="D301" s="4"/>
      <c r="E301" s="4"/>
    </row>
    <row r="302" spans="1:5" x14ac:dyDescent="0.25">
      <c r="A302" s="15"/>
      <c r="B302" s="4"/>
      <c r="C302" s="4"/>
      <c r="D302" s="4"/>
      <c r="E302" s="4"/>
    </row>
    <row r="303" spans="1:5" x14ac:dyDescent="0.25">
      <c r="A303" s="15"/>
      <c r="B303" s="4"/>
      <c r="C303" s="4"/>
      <c r="D303" s="4"/>
      <c r="E303" s="4"/>
    </row>
    <row r="304" spans="1:5" x14ac:dyDescent="0.25">
      <c r="A304" s="15"/>
      <c r="B304" s="4"/>
      <c r="C304" s="4"/>
      <c r="D304" s="4"/>
      <c r="E304" s="4"/>
    </row>
    <row r="305" spans="1:5" x14ac:dyDescent="0.25">
      <c r="A305" s="15"/>
      <c r="B305" s="4"/>
      <c r="C305" s="4"/>
      <c r="D305" s="4"/>
      <c r="E305" s="4"/>
    </row>
    <row r="306" spans="1:5" x14ac:dyDescent="0.25">
      <c r="A306" s="15"/>
      <c r="B306" s="4"/>
      <c r="C306" s="4"/>
      <c r="D306" s="4"/>
      <c r="E306" s="4"/>
    </row>
    <row r="307" spans="1:5" x14ac:dyDescent="0.25">
      <c r="A307" s="15"/>
      <c r="B307" s="4"/>
      <c r="C307" s="4"/>
      <c r="D307" s="4"/>
      <c r="E307" s="4"/>
    </row>
    <row r="308" spans="1:5" x14ac:dyDescent="0.25">
      <c r="A308" s="15"/>
      <c r="B308" s="4"/>
      <c r="C308" s="4"/>
      <c r="D308" s="4"/>
      <c r="E308" s="4"/>
    </row>
    <row r="309" spans="1:5" x14ac:dyDescent="0.25">
      <c r="A309" s="15"/>
      <c r="B309" s="4"/>
      <c r="C309" s="4"/>
      <c r="D309" s="4"/>
      <c r="E309" s="4"/>
    </row>
    <row r="310" spans="1:5" x14ac:dyDescent="0.25">
      <c r="A310" s="15"/>
      <c r="B310" s="4"/>
      <c r="C310" s="4"/>
      <c r="D310" s="4"/>
      <c r="E310" s="4"/>
    </row>
    <row r="311" spans="1:5" x14ac:dyDescent="0.25">
      <c r="A311" s="15"/>
      <c r="B311" s="4"/>
      <c r="C311" s="4"/>
      <c r="D311" s="4"/>
      <c r="E311" s="4"/>
    </row>
    <row r="312" spans="1:5" x14ac:dyDescent="0.25">
      <c r="A312" s="15"/>
      <c r="B312" s="4"/>
      <c r="C312" s="4"/>
      <c r="D312" s="4"/>
      <c r="E312" s="4"/>
    </row>
    <row r="313" spans="1:5" x14ac:dyDescent="0.25">
      <c r="A313" s="15"/>
      <c r="B313" s="4"/>
      <c r="C313" s="4"/>
      <c r="D313" s="4"/>
      <c r="E313" s="4"/>
    </row>
    <row r="314" spans="1:5" x14ac:dyDescent="0.25">
      <c r="A314" s="15"/>
      <c r="B314" s="4"/>
      <c r="C314" s="4"/>
      <c r="D314" s="4"/>
      <c r="E314" s="4"/>
    </row>
    <row r="315" spans="1:5" x14ac:dyDescent="0.25">
      <c r="A315" s="15"/>
      <c r="B315" s="4"/>
      <c r="C315" s="4"/>
      <c r="D315" s="4"/>
      <c r="E315" s="4"/>
    </row>
    <row r="316" spans="1:5" x14ac:dyDescent="0.25">
      <c r="A316" s="15"/>
      <c r="B316" s="4"/>
      <c r="C316" s="4"/>
      <c r="D316" s="4"/>
      <c r="E316" s="4"/>
    </row>
    <row r="317" spans="1:5" x14ac:dyDescent="0.25">
      <c r="A317" s="15"/>
      <c r="B317" s="4"/>
      <c r="C317" s="4"/>
      <c r="D317" s="4"/>
      <c r="E317" s="4"/>
    </row>
    <row r="318" spans="1:5" x14ac:dyDescent="0.25">
      <c r="A318" s="15"/>
      <c r="B318" s="4"/>
      <c r="C318" s="4"/>
      <c r="D318" s="4"/>
      <c r="E318" s="4"/>
    </row>
    <row r="319" spans="1:5" x14ac:dyDescent="0.25">
      <c r="A319" s="15"/>
      <c r="B319" s="4"/>
      <c r="C319" s="4"/>
      <c r="D319" s="4"/>
      <c r="E319" s="4"/>
    </row>
    <row r="320" spans="1:5" x14ac:dyDescent="0.25">
      <c r="A320" s="15"/>
      <c r="B320" s="4"/>
      <c r="C320" s="4"/>
      <c r="D320" s="4"/>
      <c r="E320" s="4"/>
    </row>
    <row r="321" spans="1:5" x14ac:dyDescent="0.25">
      <c r="A321" s="15"/>
      <c r="B321" s="4"/>
      <c r="C321" s="4"/>
      <c r="D321" s="4"/>
      <c r="E321" s="4"/>
    </row>
    <row r="322" spans="1:5" x14ac:dyDescent="0.25">
      <c r="A322" s="15"/>
      <c r="B322" s="4"/>
      <c r="C322" s="4"/>
      <c r="D322" s="4"/>
      <c r="E322" s="4"/>
    </row>
    <row r="323" spans="1:5" x14ac:dyDescent="0.25">
      <c r="A323" s="15"/>
      <c r="B323" s="4"/>
      <c r="C323" s="4"/>
      <c r="D323" s="4"/>
      <c r="E323" s="4"/>
    </row>
    <row r="324" spans="1:5" x14ac:dyDescent="0.25">
      <c r="A324" s="15"/>
      <c r="B324" s="4"/>
      <c r="C324" s="4"/>
      <c r="D324" s="4"/>
      <c r="E324" s="4"/>
    </row>
    <row r="325" spans="1:5" x14ac:dyDescent="0.25">
      <c r="A325" s="15"/>
      <c r="B325" s="4"/>
      <c r="C325" s="4"/>
      <c r="D325" s="4"/>
      <c r="E325" s="4"/>
    </row>
    <row r="326" spans="1:5" x14ac:dyDescent="0.25">
      <c r="A326" s="15"/>
      <c r="B326" s="4"/>
      <c r="C326" s="4"/>
      <c r="D326" s="4"/>
      <c r="E326" s="4"/>
    </row>
    <row r="327" spans="1:5" x14ac:dyDescent="0.25">
      <c r="A327" s="15"/>
      <c r="B327" s="4"/>
      <c r="C327" s="4"/>
      <c r="D327" s="4"/>
      <c r="E327" s="4"/>
    </row>
    <row r="328" spans="1:5" x14ac:dyDescent="0.25">
      <c r="A328" s="15"/>
      <c r="B328" s="4"/>
      <c r="C328" s="4"/>
      <c r="D328" s="4"/>
      <c r="E328" s="4"/>
    </row>
    <row r="329" spans="1:5" x14ac:dyDescent="0.25">
      <c r="A329" s="15"/>
      <c r="B329" s="4"/>
      <c r="C329" s="4"/>
      <c r="D329" s="4"/>
      <c r="E329" s="4"/>
    </row>
    <row r="330" spans="1:5" x14ac:dyDescent="0.25">
      <c r="A330" s="15"/>
      <c r="B330" s="4"/>
      <c r="C330" s="4"/>
      <c r="D330" s="4"/>
      <c r="E330" s="4"/>
    </row>
    <row r="331" spans="1:5" x14ac:dyDescent="0.25">
      <c r="A331" s="15"/>
      <c r="B331" s="4"/>
      <c r="C331" s="4"/>
      <c r="D331" s="4"/>
      <c r="E331" s="4"/>
    </row>
    <row r="332" spans="1:5" x14ac:dyDescent="0.25">
      <c r="A332" s="15"/>
      <c r="B332" s="4"/>
      <c r="C332" s="4"/>
      <c r="D332" s="4"/>
      <c r="E332" s="4"/>
    </row>
    <row r="333" spans="1:5" x14ac:dyDescent="0.25">
      <c r="A333" s="15"/>
      <c r="B333" s="4"/>
      <c r="C333" s="4"/>
      <c r="D333" s="4"/>
      <c r="E333" s="4"/>
    </row>
    <row r="334" spans="1:5" x14ac:dyDescent="0.25">
      <c r="A334" s="15"/>
      <c r="B334" s="4"/>
      <c r="C334" s="4"/>
      <c r="D334" s="4"/>
      <c r="E334" s="4"/>
    </row>
    <row r="335" spans="1:5" x14ac:dyDescent="0.25">
      <c r="A335" s="15"/>
      <c r="B335" s="4"/>
      <c r="C335" s="4"/>
      <c r="D335" s="4"/>
      <c r="E335" s="4"/>
    </row>
    <row r="336" spans="1:5" x14ac:dyDescent="0.25">
      <c r="A336" s="15"/>
      <c r="B336" s="4"/>
      <c r="C336" s="4"/>
      <c r="D336" s="4"/>
      <c r="E336" s="4"/>
    </row>
    <row r="337" spans="1:5" x14ac:dyDescent="0.25">
      <c r="A337" s="15"/>
      <c r="B337" s="4"/>
      <c r="C337" s="4"/>
      <c r="D337" s="4"/>
      <c r="E337" s="4"/>
    </row>
    <row r="338" spans="1:5" x14ac:dyDescent="0.25">
      <c r="A338" s="15"/>
      <c r="B338" s="4"/>
      <c r="C338" s="4"/>
      <c r="D338" s="4"/>
      <c r="E338" s="4"/>
    </row>
    <row r="339" spans="1:5" x14ac:dyDescent="0.25">
      <c r="A339" s="15"/>
      <c r="B339" s="4"/>
      <c r="C339" s="4"/>
      <c r="D339" s="4"/>
      <c r="E339" s="4"/>
    </row>
    <row r="340" spans="1:5" x14ac:dyDescent="0.25">
      <c r="A340" s="15"/>
      <c r="B340" s="4"/>
      <c r="C340" s="4"/>
      <c r="D340" s="4"/>
      <c r="E340" s="4"/>
    </row>
    <row r="341" spans="1:5" x14ac:dyDescent="0.25">
      <c r="A341" s="15"/>
      <c r="B341" s="4"/>
      <c r="C341" s="4"/>
      <c r="D341" s="4"/>
      <c r="E341" s="4"/>
    </row>
    <row r="342" spans="1:5" x14ac:dyDescent="0.25">
      <c r="A342" s="15"/>
      <c r="B342" s="4"/>
      <c r="C342" s="4"/>
      <c r="D342" s="4"/>
      <c r="E342" s="4"/>
    </row>
    <row r="343" spans="1:5" x14ac:dyDescent="0.25">
      <c r="A343" s="15"/>
      <c r="B343" s="4"/>
      <c r="C343" s="4"/>
      <c r="D343" s="4"/>
      <c r="E343" s="4"/>
    </row>
    <row r="344" spans="1:5" x14ac:dyDescent="0.25">
      <c r="A344" s="15"/>
      <c r="B344" s="4"/>
      <c r="C344" s="4"/>
      <c r="D344" s="4"/>
      <c r="E344" s="4"/>
    </row>
    <row r="345" spans="1:5" x14ac:dyDescent="0.25">
      <c r="A345" s="15"/>
      <c r="B345" s="4"/>
      <c r="C345" s="4"/>
      <c r="D345" s="4"/>
      <c r="E345" s="4"/>
    </row>
    <row r="346" spans="1:5" x14ac:dyDescent="0.25">
      <c r="A346" s="15"/>
      <c r="B346" s="4"/>
      <c r="C346" s="4"/>
      <c r="D346" s="4"/>
      <c r="E346" s="4"/>
    </row>
    <row r="347" spans="1:5" x14ac:dyDescent="0.25">
      <c r="A347" s="15"/>
      <c r="B347" s="4"/>
      <c r="C347" s="4"/>
      <c r="D347" s="4"/>
      <c r="E347" s="4"/>
    </row>
    <row r="348" spans="1:5" x14ac:dyDescent="0.25">
      <c r="A348" s="15"/>
      <c r="B348" s="4"/>
      <c r="C348" s="4"/>
      <c r="D348" s="4"/>
      <c r="E348" s="4"/>
    </row>
    <row r="349" spans="1:5" x14ac:dyDescent="0.25">
      <c r="A349" s="15"/>
      <c r="B349" s="4"/>
      <c r="C349" s="4"/>
      <c r="D349" s="4"/>
      <c r="E349" s="4"/>
    </row>
    <row r="350" spans="1:5" x14ac:dyDescent="0.25">
      <c r="A350" s="15"/>
      <c r="B350" s="4"/>
      <c r="C350" s="4"/>
      <c r="D350" s="4"/>
      <c r="E350" s="4"/>
    </row>
    <row r="351" spans="1:5" x14ac:dyDescent="0.25">
      <c r="A351" s="15"/>
      <c r="B351" s="4"/>
      <c r="C351" s="4"/>
      <c r="D351" s="4"/>
      <c r="E351" s="4"/>
    </row>
    <row r="352" spans="1:5" x14ac:dyDescent="0.25">
      <c r="A352" s="15"/>
      <c r="B352" s="4"/>
      <c r="C352" s="4"/>
      <c r="D352" s="4"/>
      <c r="E352" s="4"/>
    </row>
    <row r="353" spans="1:5" x14ac:dyDescent="0.25">
      <c r="A353" s="15"/>
      <c r="B353" s="4"/>
      <c r="C353" s="4"/>
      <c r="D353" s="4"/>
      <c r="E353" s="4"/>
    </row>
    <row r="354" spans="1:5" x14ac:dyDescent="0.25">
      <c r="A354" s="15"/>
      <c r="B354" s="4"/>
      <c r="C354" s="4"/>
      <c r="D354" s="4"/>
      <c r="E354" s="4"/>
    </row>
    <row r="355" spans="1:5" x14ac:dyDescent="0.25">
      <c r="A355" s="15"/>
      <c r="B355" s="4"/>
      <c r="C355" s="4"/>
      <c r="D355" s="4"/>
      <c r="E355" s="4"/>
    </row>
    <row r="356" spans="1:5" x14ac:dyDescent="0.25">
      <c r="A356" s="15"/>
      <c r="B356" s="4"/>
      <c r="C356" s="4"/>
      <c r="D356" s="4"/>
      <c r="E356" s="4"/>
    </row>
    <row r="357" spans="1:5" x14ac:dyDescent="0.25">
      <c r="A357" s="15"/>
      <c r="B357" s="4"/>
      <c r="C357" s="4"/>
      <c r="D357" s="4"/>
      <c r="E357" s="4"/>
    </row>
    <row r="358" spans="1:5" x14ac:dyDescent="0.25">
      <c r="A358" s="15"/>
      <c r="B358" s="4"/>
      <c r="C358" s="4"/>
      <c r="D358" s="4"/>
      <c r="E358" s="4"/>
    </row>
    <row r="359" spans="1:5" x14ac:dyDescent="0.25">
      <c r="A359" s="15"/>
      <c r="B359" s="4"/>
      <c r="C359" s="4"/>
      <c r="D359" s="4"/>
      <c r="E359" s="4"/>
    </row>
    <row r="360" spans="1:5" x14ac:dyDescent="0.25">
      <c r="A360" s="15"/>
      <c r="B360" s="4"/>
      <c r="C360" s="4"/>
      <c r="D360" s="4"/>
      <c r="E360" s="4"/>
    </row>
    <row r="361" spans="1:5" x14ac:dyDescent="0.25">
      <c r="A361" s="15"/>
      <c r="B361" s="4"/>
      <c r="C361" s="4"/>
      <c r="D361" s="4"/>
      <c r="E361" s="4"/>
    </row>
    <row r="362" spans="1:5" x14ac:dyDescent="0.25">
      <c r="A362" s="15"/>
      <c r="B362" s="4"/>
      <c r="C362" s="4"/>
      <c r="D362" s="4"/>
      <c r="E362" s="4"/>
    </row>
    <row r="363" spans="1:5" x14ac:dyDescent="0.25">
      <c r="A363" s="15"/>
      <c r="B363" s="4"/>
      <c r="C363" s="4"/>
      <c r="D363" s="4"/>
      <c r="E363" s="4"/>
    </row>
    <row r="364" spans="1:5" x14ac:dyDescent="0.25">
      <c r="A364" s="15"/>
      <c r="B364" s="4"/>
      <c r="C364" s="4"/>
      <c r="D364" s="4"/>
      <c r="E364" s="4"/>
    </row>
    <row r="365" spans="1:5" x14ac:dyDescent="0.25">
      <c r="A365" s="15"/>
      <c r="B365" s="4"/>
      <c r="C365" s="4"/>
      <c r="D365" s="4"/>
      <c r="E365" s="4"/>
    </row>
    <row r="366" spans="1:5" x14ac:dyDescent="0.25">
      <c r="A366" s="15"/>
      <c r="B366" s="4"/>
      <c r="C366" s="4"/>
      <c r="D366" s="4"/>
      <c r="E366" s="4"/>
    </row>
    <row r="367" spans="1:5" x14ac:dyDescent="0.25">
      <c r="A367" s="15"/>
      <c r="B367" s="4"/>
      <c r="C367" s="4"/>
      <c r="D367" s="4"/>
      <c r="E367" s="4"/>
    </row>
    <row r="368" spans="1:5" x14ac:dyDescent="0.25">
      <c r="A368" s="15"/>
      <c r="B368" s="4"/>
      <c r="C368" s="4"/>
      <c r="D368" s="4"/>
      <c r="E368" s="4"/>
    </row>
    <row r="369" spans="1:5" x14ac:dyDescent="0.25">
      <c r="A369" s="15"/>
      <c r="B369" s="4"/>
      <c r="C369" s="4"/>
      <c r="D369" s="4"/>
      <c r="E369" s="4"/>
    </row>
    <row r="370" spans="1:5" x14ac:dyDescent="0.25">
      <c r="A370" s="15"/>
      <c r="B370" s="4"/>
      <c r="C370" s="4"/>
      <c r="D370" s="4"/>
      <c r="E370" s="4"/>
    </row>
    <row r="371" spans="1:5" x14ac:dyDescent="0.25">
      <c r="A371" s="15"/>
      <c r="B371" s="4"/>
      <c r="C371" s="4"/>
      <c r="D371" s="4"/>
      <c r="E371" s="4"/>
    </row>
    <row r="372" spans="1:5" x14ac:dyDescent="0.25">
      <c r="A372" s="15"/>
      <c r="B372" s="4"/>
      <c r="C372" s="4"/>
      <c r="D372" s="4"/>
      <c r="E372" s="4"/>
    </row>
    <row r="373" spans="1:5" x14ac:dyDescent="0.25">
      <c r="A373" s="15"/>
      <c r="B373" s="4"/>
      <c r="C373" s="4"/>
      <c r="D373" s="4"/>
      <c r="E373" s="4"/>
    </row>
    <row r="374" spans="1:5" x14ac:dyDescent="0.25">
      <c r="A374" s="15"/>
      <c r="B374" s="4"/>
      <c r="C374" s="4"/>
      <c r="D374" s="4"/>
      <c r="E374" s="4"/>
    </row>
    <row r="375" spans="1:5" x14ac:dyDescent="0.25">
      <c r="A375" s="15"/>
      <c r="B375" s="4"/>
      <c r="C375" s="4"/>
      <c r="D375" s="4"/>
      <c r="E375" s="4"/>
    </row>
    <row r="376" spans="1:5" x14ac:dyDescent="0.25">
      <c r="A376" s="15"/>
      <c r="B376" s="4"/>
      <c r="C376" s="4"/>
      <c r="D376" s="4"/>
      <c r="E376" s="4"/>
    </row>
    <row r="377" spans="1:5" x14ac:dyDescent="0.25">
      <c r="A377" s="15"/>
      <c r="B377" s="4"/>
      <c r="C377" s="4"/>
      <c r="D377" s="4"/>
      <c r="E377" s="4"/>
    </row>
    <row r="378" spans="1:5" x14ac:dyDescent="0.25">
      <c r="A378" s="15"/>
      <c r="B378" s="4"/>
      <c r="C378" s="4"/>
      <c r="D378" s="4"/>
      <c r="E378" s="4"/>
    </row>
    <row r="379" spans="1:5" x14ac:dyDescent="0.25">
      <c r="A379" s="15"/>
      <c r="B379" s="4"/>
      <c r="C379" s="4"/>
      <c r="D379" s="4"/>
      <c r="E379" s="4"/>
    </row>
    <row r="380" spans="1:5" x14ac:dyDescent="0.25">
      <c r="A380" s="15"/>
      <c r="B380" s="4"/>
      <c r="C380" s="4"/>
      <c r="D380" s="4"/>
      <c r="E380" s="4"/>
    </row>
    <row r="381" spans="1:5" x14ac:dyDescent="0.25">
      <c r="A381" s="15"/>
      <c r="B381" s="4"/>
      <c r="C381" s="4"/>
      <c r="D381" s="4"/>
      <c r="E381" s="4"/>
    </row>
    <row r="382" spans="1:5" x14ac:dyDescent="0.25">
      <c r="A382" s="15"/>
      <c r="B382" s="4"/>
      <c r="C382" s="4"/>
      <c r="D382" s="4"/>
      <c r="E382" s="4"/>
    </row>
    <row r="383" spans="1:5" x14ac:dyDescent="0.25">
      <c r="A383" s="15"/>
      <c r="B383" s="4"/>
      <c r="C383" s="4"/>
      <c r="D383" s="4"/>
      <c r="E383" s="4"/>
    </row>
    <row r="384" spans="1:5" x14ac:dyDescent="0.25">
      <c r="A384" s="15"/>
      <c r="B384" s="4"/>
      <c r="C384" s="4"/>
      <c r="D384" s="4"/>
      <c r="E384" s="4"/>
    </row>
    <row r="385" spans="1:5" x14ac:dyDescent="0.25">
      <c r="A385" s="15"/>
      <c r="B385" s="4"/>
      <c r="C385" s="4"/>
      <c r="D385" s="4"/>
      <c r="E385" s="4"/>
    </row>
    <row r="386" spans="1:5" x14ac:dyDescent="0.25">
      <c r="A386" s="15"/>
      <c r="B386" s="4"/>
      <c r="C386" s="4"/>
      <c r="D386" s="4"/>
      <c r="E386" s="4"/>
    </row>
    <row r="387" spans="1:5" x14ac:dyDescent="0.25">
      <c r="A387" s="15"/>
      <c r="B387" s="4"/>
      <c r="C387" s="4"/>
      <c r="D387" s="4"/>
      <c r="E387" s="4"/>
    </row>
    <row r="388" spans="1:5" x14ac:dyDescent="0.25">
      <c r="A388" s="15"/>
      <c r="B388" s="4"/>
      <c r="C388" s="4"/>
      <c r="D388" s="4"/>
      <c r="E388" s="4"/>
    </row>
    <row r="389" spans="1:5" x14ac:dyDescent="0.25">
      <c r="A389" s="15"/>
      <c r="B389" s="4"/>
      <c r="C389" s="4"/>
      <c r="D389" s="4"/>
      <c r="E389" s="4"/>
    </row>
    <row r="390" spans="1:5" x14ac:dyDescent="0.25">
      <c r="A390" s="15"/>
      <c r="B390" s="4"/>
      <c r="C390" s="4"/>
      <c r="D390" s="4"/>
      <c r="E390" s="4"/>
    </row>
    <row r="391" spans="1:5" x14ac:dyDescent="0.25">
      <c r="A391" s="15"/>
      <c r="B391" s="4"/>
      <c r="C391" s="4"/>
      <c r="D391" s="4"/>
      <c r="E391" s="4"/>
    </row>
    <row r="392" spans="1:5" x14ac:dyDescent="0.25">
      <c r="A392" s="15"/>
      <c r="B392" s="4"/>
      <c r="C392" s="4"/>
      <c r="D392" s="4"/>
      <c r="E392" s="4"/>
    </row>
    <row r="393" spans="1:5" x14ac:dyDescent="0.25">
      <c r="A393" s="15"/>
      <c r="B393" s="4"/>
      <c r="C393" s="4"/>
      <c r="D393" s="4"/>
      <c r="E393" s="4"/>
    </row>
    <row r="394" spans="1:5" x14ac:dyDescent="0.25">
      <c r="A394" s="15"/>
      <c r="B394" s="4"/>
      <c r="C394" s="4"/>
      <c r="D394" s="4"/>
      <c r="E394" s="4"/>
    </row>
    <row r="395" spans="1:5" x14ac:dyDescent="0.25">
      <c r="A395" s="15"/>
      <c r="B395" s="4"/>
      <c r="C395" s="4"/>
      <c r="D395" s="4"/>
      <c r="E395" s="4"/>
    </row>
    <row r="396" spans="1:5" x14ac:dyDescent="0.25">
      <c r="A396" s="15"/>
      <c r="B396" s="4"/>
      <c r="C396" s="4"/>
      <c r="D396" s="4"/>
      <c r="E396" s="4"/>
    </row>
    <row r="397" spans="1:5" x14ac:dyDescent="0.25">
      <c r="A397" s="15"/>
      <c r="B397" s="4"/>
      <c r="C397" s="4"/>
      <c r="D397" s="4"/>
      <c r="E397" s="4"/>
    </row>
    <row r="398" spans="1:5" x14ac:dyDescent="0.25">
      <c r="A398" s="15"/>
      <c r="B398" s="4"/>
      <c r="C398" s="4"/>
      <c r="D398" s="4"/>
      <c r="E398" s="4"/>
    </row>
    <row r="399" spans="1:5" x14ac:dyDescent="0.25">
      <c r="A399" s="15"/>
      <c r="B399" s="4"/>
      <c r="C399" s="4"/>
      <c r="D399" s="4"/>
      <c r="E399" s="4"/>
    </row>
    <row r="400" spans="1:5" x14ac:dyDescent="0.25">
      <c r="A400" s="15"/>
      <c r="B400" s="4"/>
      <c r="C400" s="4"/>
      <c r="D400" s="4"/>
      <c r="E400" s="4"/>
    </row>
    <row r="401" spans="1:5" x14ac:dyDescent="0.25">
      <c r="A401" s="15"/>
      <c r="B401" s="4"/>
      <c r="C401" s="4"/>
      <c r="D401" s="4"/>
      <c r="E401" s="4"/>
    </row>
    <row r="402" spans="1:5" x14ac:dyDescent="0.25">
      <c r="A402" s="15"/>
      <c r="B402" s="4"/>
      <c r="C402" s="4"/>
      <c r="D402" s="4"/>
      <c r="E402" s="4"/>
    </row>
    <row r="403" spans="1:5" x14ac:dyDescent="0.25">
      <c r="A403" s="15"/>
      <c r="B403" s="4"/>
      <c r="C403" s="4"/>
      <c r="D403" s="4"/>
      <c r="E403" s="4"/>
    </row>
    <row r="404" spans="1:5" x14ac:dyDescent="0.25">
      <c r="A404" s="15"/>
      <c r="B404" s="4"/>
      <c r="C404" s="4"/>
      <c r="D404" s="4"/>
      <c r="E404" s="4"/>
    </row>
    <row r="405" spans="1:5" x14ac:dyDescent="0.25">
      <c r="A405" s="15"/>
      <c r="B405" s="4"/>
      <c r="C405" s="4"/>
      <c r="D405" s="4"/>
      <c r="E405" s="4"/>
    </row>
    <row r="406" spans="1:5" x14ac:dyDescent="0.25">
      <c r="A406" s="15"/>
      <c r="B406" s="4"/>
      <c r="C406" s="4"/>
      <c r="D406" s="4"/>
      <c r="E406" s="4"/>
    </row>
    <row r="407" spans="1:5" x14ac:dyDescent="0.25">
      <c r="A407" s="15"/>
      <c r="B407" s="4"/>
      <c r="C407" s="4"/>
      <c r="D407" s="4"/>
      <c r="E407" s="4"/>
    </row>
    <row r="408" spans="1:5" x14ac:dyDescent="0.25">
      <c r="A408" s="15"/>
      <c r="B408" s="4"/>
      <c r="C408" s="4"/>
      <c r="D408" s="4"/>
      <c r="E408" s="4"/>
    </row>
    <row r="409" spans="1:5" x14ac:dyDescent="0.25">
      <c r="A409" s="15"/>
      <c r="B409" s="4"/>
      <c r="C409" s="4"/>
      <c r="D409" s="4"/>
      <c r="E409" s="4"/>
    </row>
    <row r="410" spans="1:5" x14ac:dyDescent="0.25">
      <c r="A410" s="15"/>
      <c r="B410" s="4"/>
      <c r="C410" s="4"/>
      <c r="D410" s="4"/>
      <c r="E410" s="4"/>
    </row>
    <row r="411" spans="1:5" x14ac:dyDescent="0.25">
      <c r="A411" s="15"/>
      <c r="B411" s="4"/>
      <c r="C411" s="4"/>
      <c r="D411" s="4"/>
      <c r="E411" s="4"/>
    </row>
    <row r="412" spans="1:5" x14ac:dyDescent="0.25">
      <c r="A412" s="15"/>
      <c r="B412" s="4"/>
      <c r="C412" s="4"/>
      <c r="D412" s="4"/>
      <c r="E412" s="4"/>
    </row>
    <row r="413" spans="1:5" x14ac:dyDescent="0.25">
      <c r="A413" s="15"/>
      <c r="B413" s="4"/>
      <c r="C413" s="4"/>
      <c r="D413" s="4"/>
      <c r="E413" s="4"/>
    </row>
    <row r="414" spans="1:5" x14ac:dyDescent="0.25">
      <c r="A414" s="15"/>
      <c r="B414" s="4"/>
      <c r="C414" s="4"/>
      <c r="D414" s="4"/>
      <c r="E414" s="4"/>
    </row>
    <row r="415" spans="1:5" x14ac:dyDescent="0.25">
      <c r="A415" s="15"/>
      <c r="B415" s="4"/>
      <c r="C415" s="4"/>
      <c r="D415" s="4"/>
      <c r="E415" s="4"/>
    </row>
    <row r="416" spans="1:5" x14ac:dyDescent="0.25">
      <c r="A416" s="15"/>
      <c r="B416" s="4"/>
      <c r="C416" s="4"/>
      <c r="D416" s="4"/>
      <c r="E416" s="4"/>
    </row>
    <row r="417" spans="1:5" x14ac:dyDescent="0.25">
      <c r="A417" s="15"/>
      <c r="B417" s="4"/>
      <c r="C417" s="4"/>
      <c r="D417" s="4"/>
      <c r="E417" s="4"/>
    </row>
    <row r="418" spans="1:5" x14ac:dyDescent="0.25">
      <c r="A418" s="15"/>
      <c r="B418" s="4"/>
      <c r="C418" s="4"/>
      <c r="D418" s="4"/>
      <c r="E418" s="4"/>
    </row>
    <row r="419" spans="1:5" x14ac:dyDescent="0.25">
      <c r="A419" s="15"/>
      <c r="B419" s="4"/>
      <c r="C419" s="4"/>
      <c r="D419" s="4"/>
      <c r="E419" s="4"/>
    </row>
    <row r="420" spans="1:5" x14ac:dyDescent="0.25">
      <c r="A420" s="15"/>
      <c r="B420" s="4"/>
      <c r="C420" s="4"/>
      <c r="D420" s="4"/>
      <c r="E420" s="4"/>
    </row>
    <row r="421" spans="1:5" x14ac:dyDescent="0.25">
      <c r="A421" s="15"/>
      <c r="B421" s="4"/>
      <c r="C421" s="4"/>
      <c r="D421" s="4"/>
      <c r="E421" s="4"/>
    </row>
    <row r="422" spans="1:5" x14ac:dyDescent="0.25">
      <c r="A422" s="15"/>
      <c r="B422" s="4"/>
      <c r="C422" s="4"/>
      <c r="D422" s="4"/>
      <c r="E422" s="4"/>
    </row>
    <row r="423" spans="1:5" x14ac:dyDescent="0.25">
      <c r="A423" s="15"/>
      <c r="B423" s="4"/>
      <c r="C423" s="4"/>
      <c r="D423" s="4"/>
      <c r="E423" s="4"/>
    </row>
    <row r="424" spans="1:5" x14ac:dyDescent="0.25">
      <c r="A424" s="15"/>
      <c r="B424" s="4"/>
      <c r="C424" s="4"/>
      <c r="D424" s="4"/>
      <c r="E424" s="4"/>
    </row>
    <row r="425" spans="1:5" x14ac:dyDescent="0.25">
      <c r="A425" s="15"/>
      <c r="B425" s="4"/>
      <c r="C425" s="4"/>
      <c r="D425" s="4"/>
      <c r="E425" s="4"/>
    </row>
    <row r="426" spans="1:5" x14ac:dyDescent="0.25">
      <c r="A426" s="15"/>
      <c r="B426" s="4"/>
      <c r="C426" s="4"/>
      <c r="D426" s="4"/>
      <c r="E426" s="4"/>
    </row>
    <row r="427" spans="1:5" x14ac:dyDescent="0.25">
      <c r="A427" s="15"/>
      <c r="B427" s="4"/>
      <c r="C427" s="4"/>
      <c r="D427" s="4"/>
      <c r="E427" s="4"/>
    </row>
    <row r="428" spans="1:5" x14ac:dyDescent="0.25">
      <c r="A428" s="15"/>
      <c r="B428" s="4"/>
      <c r="C428" s="4"/>
      <c r="D428" s="4"/>
      <c r="E428" s="4"/>
    </row>
    <row r="429" spans="1:5" x14ac:dyDescent="0.25">
      <c r="A429" s="15"/>
      <c r="B429" s="4"/>
      <c r="C429" s="4"/>
      <c r="D429" s="4"/>
      <c r="E429" s="4"/>
    </row>
    <row r="430" spans="1:5" x14ac:dyDescent="0.25">
      <c r="A430" s="15"/>
      <c r="B430" s="4"/>
      <c r="C430" s="4"/>
      <c r="D430" s="4"/>
      <c r="E430" s="4"/>
    </row>
    <row r="431" spans="1:5" x14ac:dyDescent="0.25">
      <c r="A431" s="4"/>
      <c r="B431" s="4"/>
      <c r="C431" s="4"/>
      <c r="D431" s="4"/>
      <c r="E431" s="4"/>
    </row>
    <row r="432" spans="1:5" x14ac:dyDescent="0.25">
      <c r="A432" s="4"/>
      <c r="B432" s="4"/>
      <c r="C432" s="4"/>
      <c r="D432" s="4"/>
      <c r="E432" s="4"/>
    </row>
    <row r="433" spans="1:5" x14ac:dyDescent="0.25">
      <c r="A433" s="4"/>
      <c r="B433" s="4"/>
      <c r="C433" s="4"/>
      <c r="D433" s="4"/>
      <c r="E433" s="4"/>
    </row>
    <row r="434" spans="1:5" x14ac:dyDescent="0.25">
      <c r="A434" s="4"/>
      <c r="B434" s="4"/>
      <c r="C434" s="4"/>
      <c r="D434" s="4"/>
      <c r="E434" s="4"/>
    </row>
    <row r="435" spans="1:5" x14ac:dyDescent="0.25">
      <c r="A435" s="4"/>
      <c r="B435" s="4"/>
      <c r="C435" s="4"/>
      <c r="D435" s="4"/>
      <c r="E435" s="4"/>
    </row>
    <row r="436" spans="1:5" x14ac:dyDescent="0.25">
      <c r="A436" s="4"/>
      <c r="B436" s="4"/>
      <c r="C436" s="4"/>
      <c r="D436" s="4"/>
      <c r="E436" s="4"/>
    </row>
    <row r="437" spans="1:5" x14ac:dyDescent="0.25">
      <c r="A437" s="4"/>
      <c r="B437" s="4"/>
      <c r="C437" s="4"/>
      <c r="D437" s="4"/>
      <c r="E437" s="4"/>
    </row>
    <row r="438" spans="1:5" x14ac:dyDescent="0.25">
      <c r="A438" s="4"/>
      <c r="B438" s="4"/>
      <c r="C438" s="4"/>
      <c r="D438" s="4"/>
      <c r="E438" s="4"/>
    </row>
    <row r="439" spans="1:5" x14ac:dyDescent="0.25">
      <c r="A439" s="4"/>
      <c r="B439" s="4"/>
      <c r="C439" s="4"/>
      <c r="D439" s="4"/>
      <c r="E439" s="4"/>
    </row>
    <row r="440" spans="1:5" x14ac:dyDescent="0.25">
      <c r="A440" s="4"/>
      <c r="B440" s="4"/>
      <c r="C440" s="4"/>
      <c r="D440" s="4"/>
      <c r="E440" s="4"/>
    </row>
    <row r="441" spans="1:5" x14ac:dyDescent="0.25">
      <c r="A441" s="4"/>
      <c r="B441" s="4"/>
      <c r="C441" s="4"/>
      <c r="D441" s="4"/>
      <c r="E441" s="4"/>
    </row>
    <row r="442" spans="1:5" x14ac:dyDescent="0.25">
      <c r="A442" s="4"/>
      <c r="B442" s="4"/>
      <c r="C442" s="4"/>
      <c r="D442" s="4"/>
      <c r="E442" s="4"/>
    </row>
    <row r="443" spans="1:5" x14ac:dyDescent="0.25">
      <c r="A443" s="4"/>
      <c r="B443" s="4"/>
      <c r="C443" s="4"/>
      <c r="D443" s="4"/>
      <c r="E443" s="4"/>
    </row>
    <row r="444" spans="1:5" x14ac:dyDescent="0.25">
      <c r="A444" s="4"/>
      <c r="B444" s="4"/>
      <c r="C444" s="4"/>
      <c r="D444" s="4"/>
      <c r="E444" s="4"/>
    </row>
    <row r="445" spans="1:5" x14ac:dyDescent="0.25">
      <c r="A445" s="4"/>
      <c r="B445" s="4"/>
      <c r="C445" s="4"/>
      <c r="D445" s="4"/>
      <c r="E445" s="4"/>
    </row>
    <row r="446" spans="1:5" x14ac:dyDescent="0.25">
      <c r="A446" s="4"/>
      <c r="B446" s="4"/>
      <c r="C446" s="4"/>
      <c r="D446" s="4"/>
      <c r="E446" s="4"/>
    </row>
    <row r="447" spans="1:5" x14ac:dyDescent="0.25">
      <c r="A447" s="4"/>
      <c r="B447" s="4"/>
      <c r="C447" s="4"/>
      <c r="D447" s="4"/>
      <c r="E447" s="4"/>
    </row>
    <row r="448" spans="1:5" x14ac:dyDescent="0.25">
      <c r="A448" s="4"/>
      <c r="B448" s="4"/>
      <c r="C448" s="4"/>
      <c r="D448" s="4"/>
      <c r="E448" s="4"/>
    </row>
    <row r="449" spans="1:5" x14ac:dyDescent="0.25">
      <c r="A449" s="4"/>
      <c r="B449" s="4"/>
      <c r="C449" s="4"/>
      <c r="D449" s="4"/>
      <c r="E449" s="4"/>
    </row>
    <row r="450" spans="1:5" x14ac:dyDescent="0.25">
      <c r="A450" s="4"/>
      <c r="B450" s="4"/>
      <c r="C450" s="4"/>
      <c r="D450" s="4"/>
      <c r="E450" s="4"/>
    </row>
    <row r="451" spans="1:5" x14ac:dyDescent="0.25">
      <c r="A451" s="4"/>
      <c r="B451" s="4"/>
      <c r="C451" s="4"/>
      <c r="D451" s="4"/>
      <c r="E451" s="4"/>
    </row>
    <row r="452" spans="1:5" x14ac:dyDescent="0.25">
      <c r="A452" s="4"/>
      <c r="B452" s="4"/>
      <c r="C452" s="4"/>
      <c r="D452" s="4"/>
      <c r="E452" s="4"/>
    </row>
    <row r="453" spans="1:5" x14ac:dyDescent="0.25">
      <c r="A453" s="4"/>
      <c r="B453" s="4"/>
      <c r="C453" s="4"/>
      <c r="D453" s="4"/>
      <c r="E453" s="4"/>
    </row>
    <row r="454" spans="1:5" x14ac:dyDescent="0.25">
      <c r="A454" s="4"/>
      <c r="B454" s="4"/>
      <c r="C454" s="4"/>
      <c r="D454" s="4"/>
      <c r="E454" s="4"/>
    </row>
    <row r="455" spans="1:5" x14ac:dyDescent="0.25">
      <c r="A455" s="4"/>
      <c r="B455" s="4"/>
      <c r="C455" s="4"/>
      <c r="D455" s="4"/>
      <c r="E455" s="4"/>
    </row>
    <row r="456" spans="1:5" x14ac:dyDescent="0.25">
      <c r="A456" s="4"/>
      <c r="B456" s="4"/>
      <c r="C456" s="4"/>
      <c r="D456" s="4"/>
      <c r="E456" s="4"/>
    </row>
    <row r="457" spans="1:5" x14ac:dyDescent="0.25">
      <c r="A457" s="4"/>
      <c r="B457" s="4"/>
      <c r="C457" s="4"/>
      <c r="D457" s="4"/>
      <c r="E457" s="4"/>
    </row>
    <row r="458" spans="1:5" x14ac:dyDescent="0.25">
      <c r="A458" s="4"/>
      <c r="B458" s="4"/>
      <c r="C458" s="4"/>
      <c r="D458" s="4"/>
      <c r="E458" s="4"/>
    </row>
    <row r="459" spans="1:5" x14ac:dyDescent="0.25">
      <c r="A459" s="4"/>
      <c r="B459" s="4"/>
      <c r="C459" s="4"/>
      <c r="D459" s="4"/>
      <c r="E459" s="4"/>
    </row>
    <row r="460" spans="1:5" x14ac:dyDescent="0.25">
      <c r="A460" s="4"/>
      <c r="B460" s="4"/>
      <c r="C460" s="4"/>
      <c r="D460" s="4"/>
      <c r="E460" s="4"/>
    </row>
    <row r="461" spans="1:5" x14ac:dyDescent="0.25">
      <c r="A461" s="4"/>
      <c r="B461" s="4"/>
      <c r="C461" s="4"/>
      <c r="D461" s="4"/>
      <c r="E461" s="4"/>
    </row>
    <row r="462" spans="1:5" x14ac:dyDescent="0.25">
      <c r="A462" s="4"/>
      <c r="B462" s="4"/>
      <c r="C462" s="4"/>
      <c r="D462" s="4"/>
      <c r="E462" s="4"/>
    </row>
    <row r="463" spans="1:5" x14ac:dyDescent="0.25">
      <c r="A463" s="4"/>
      <c r="B463" s="4"/>
      <c r="C463" s="4"/>
      <c r="D463" s="4"/>
      <c r="E463" s="4"/>
    </row>
    <row r="464" spans="1:5" x14ac:dyDescent="0.25">
      <c r="A464" s="4"/>
      <c r="B464" s="4"/>
      <c r="C464" s="4"/>
      <c r="D464" s="4"/>
      <c r="E464" s="4"/>
    </row>
    <row r="465" spans="1:5" x14ac:dyDescent="0.25">
      <c r="A465" s="4"/>
      <c r="B465" s="4"/>
      <c r="C465" s="4"/>
      <c r="D465" s="4"/>
      <c r="E465" s="4"/>
    </row>
    <row r="466" spans="1:5" x14ac:dyDescent="0.25">
      <c r="A466" s="4"/>
      <c r="B466" s="4"/>
      <c r="C466" s="4"/>
      <c r="D466" s="4"/>
      <c r="E466" s="4"/>
    </row>
    <row r="467" spans="1:5" x14ac:dyDescent="0.25">
      <c r="A467" s="4"/>
      <c r="B467" s="4"/>
      <c r="E467" s="4"/>
    </row>
    <row r="468" spans="1:5" x14ac:dyDescent="0.25">
      <c r="A468" s="4"/>
      <c r="B468" s="4"/>
    </row>
    <row r="469" spans="1:5" x14ac:dyDescent="0.25">
      <c r="A469" s="4"/>
      <c r="B469" s="4"/>
    </row>
    <row r="470" spans="1:5" x14ac:dyDescent="0.25">
      <c r="A470" s="4"/>
      <c r="B470" s="4"/>
    </row>
    <row r="471" spans="1:5" x14ac:dyDescent="0.25">
      <c r="B471" s="4"/>
    </row>
    <row r="472" spans="1:5" x14ac:dyDescent="0.25">
      <c r="B472" s="4"/>
    </row>
    <row r="473" spans="1:5" x14ac:dyDescent="0.25">
      <c r="B473" s="4"/>
    </row>
    <row r="474" spans="1:5" x14ac:dyDescent="0.25">
      <c r="B474" s="4"/>
    </row>
    <row r="475" spans="1:5" x14ac:dyDescent="0.25">
      <c r="B475" s="4"/>
    </row>
    <row r="476" spans="1:5" x14ac:dyDescent="0.25">
      <c r="B476" s="4"/>
    </row>
    <row r="477" spans="1:5" x14ac:dyDescent="0.25">
      <c r="B477" s="4"/>
    </row>
    <row r="478" spans="1:5" x14ac:dyDescent="0.25">
      <c r="B478" s="4"/>
    </row>
    <row r="479" spans="1:5" x14ac:dyDescent="0.25">
      <c r="B479" s="4"/>
    </row>
    <row r="480" spans="1:5" x14ac:dyDescent="0.25">
      <c r="B480" s="4"/>
    </row>
    <row r="481" spans="2:2" x14ac:dyDescent="0.25">
      <c r="B481" s="4"/>
    </row>
    <row r="482" spans="2:2" x14ac:dyDescent="0.25">
      <c r="B482" s="4"/>
    </row>
    <row r="483" spans="2:2" x14ac:dyDescent="0.25">
      <c r="B483" s="4"/>
    </row>
    <row r="484" spans="2:2" x14ac:dyDescent="0.25">
      <c r="B484" s="4"/>
    </row>
    <row r="485" spans="2:2" x14ac:dyDescent="0.25">
      <c r="B485" s="4"/>
    </row>
    <row r="486" spans="2:2" x14ac:dyDescent="0.25">
      <c r="B486" s="4"/>
    </row>
    <row r="487" spans="2:2" x14ac:dyDescent="0.25">
      <c r="B487" s="4"/>
    </row>
  </sheetData>
  <sheetProtection algorithmName="SHA-512" hashValue="gMeeSeiyo5oK1lp3Gn6TkbG3VPyqxvej7Rrb6vHDbgjeSD4kzrY4BaYWssxOBfIRE+1J6XwWIZ9t8oxeT5cUkA==" saltValue="H5v8+UqLIT3dd0e36j7YCA==" spinCount="100000" sheet="1" objects="1" scenarios="1"/>
  <dataValidations disablePrompts="1" count="2">
    <dataValidation type="list" operator="lessThanOrEqual" allowBlank="1" showInputMessage="1" showErrorMessage="1" errorTitle="Too Many Characters" error="The maximum number of characters that can be entered is 105." sqref="C46" xr:uid="{27A6315E-357B-4AEA-B1B6-A76DB118CB82}">
      <formula1>"All Open, All Closed, Some are Closed"</formula1>
    </dataValidation>
    <dataValidation type="textLength" operator="lessThanOrEqual" allowBlank="1" showInputMessage="1" showErrorMessage="1" errorTitle="Too Many Characters" error="The maximum number of characters that can be entered is 105." sqref="C83 C132:E137 C120:C125" xr:uid="{AC6323AE-7C24-4515-8054-BE94A662D5CA}">
      <formula1>150</formula1>
    </dataValidation>
  </dataValidations>
  <pageMargins left="0.7" right="0.7" top="0.75" bottom="0.75" header="0.3" footer="0.3"/>
  <pageSetup paperSize="5" scale="73" fitToHeight="5" orientation="landscape" horizontalDpi="1200" verticalDpi="1200" r:id="rId1"/>
  <headerFooter>
    <oddFooter>&amp;L&amp;"Arial,Regular"&amp;12&amp;A
Version Date: July 1, 2024&amp;R&amp;"Arial,Regular"&amp;12Page &amp;P</oddFooter>
  </headerFooter>
  <rowBreaks count="3" manualBreakCount="3">
    <brk id="40" max="6" man="1"/>
    <brk id="82" max="6" man="1"/>
    <brk id="170" max="6" man="1"/>
  </rowBreaks>
  <drawing r:id="rId2"/>
  <legacyDrawing r:id="rId3"/>
  <controls>
    <mc:AlternateContent xmlns:mc="http://schemas.openxmlformats.org/markup-compatibility/2006">
      <mc:Choice Requires="x14">
        <control shapeId="2051" r:id="rId4" name="CheckBox3">
          <controlPr defaultSize="0" autoLine="0" autoPict="0" altText="Yes check box" r:id="rId5">
            <anchor moveWithCells="1">
              <from>
                <xdr:col>2</xdr:col>
                <xdr:colOff>243840</xdr:colOff>
                <xdr:row>30</xdr:row>
                <xdr:rowOff>22860</xdr:rowOff>
              </from>
              <to>
                <xdr:col>2</xdr:col>
                <xdr:colOff>960120</xdr:colOff>
                <xdr:row>30</xdr:row>
                <xdr:rowOff>198120</xdr:rowOff>
              </to>
            </anchor>
          </controlPr>
        </control>
      </mc:Choice>
      <mc:Fallback>
        <control shapeId="2051" r:id="rId4" name="CheckBox3"/>
      </mc:Fallback>
    </mc:AlternateContent>
    <mc:AlternateContent xmlns:mc="http://schemas.openxmlformats.org/markup-compatibility/2006">
      <mc:Choice Requires="x14">
        <control shapeId="2052" r:id="rId6" name="CheckBox4">
          <controlPr defaultSize="0" autoLine="0" autoPict="0" altText="No check box" r:id="rId7">
            <anchor moveWithCells="1">
              <from>
                <xdr:col>2</xdr:col>
                <xdr:colOff>967740</xdr:colOff>
                <xdr:row>30</xdr:row>
                <xdr:rowOff>22860</xdr:rowOff>
              </from>
              <to>
                <xdr:col>2</xdr:col>
                <xdr:colOff>1409700</xdr:colOff>
                <xdr:row>30</xdr:row>
                <xdr:rowOff>198120</xdr:rowOff>
              </to>
            </anchor>
          </controlPr>
        </control>
      </mc:Choice>
      <mc:Fallback>
        <control shapeId="2052" r:id="rId6" name="CheckBox4"/>
      </mc:Fallback>
    </mc:AlternateContent>
    <mc:AlternateContent xmlns:mc="http://schemas.openxmlformats.org/markup-compatibility/2006">
      <mc:Choice Requires="x14">
        <control shapeId="2059" r:id="rId8" name="CheckBox5">
          <controlPr defaultSize="0" autoLine="0" autoPict="0" altText="Yes check box" r:id="rId9">
            <anchor moveWithCells="1" sizeWithCells="1">
              <from>
                <xdr:col>2</xdr:col>
                <xdr:colOff>243840</xdr:colOff>
                <xdr:row>31</xdr:row>
                <xdr:rowOff>15240</xdr:rowOff>
              </from>
              <to>
                <xdr:col>2</xdr:col>
                <xdr:colOff>975360</xdr:colOff>
                <xdr:row>31</xdr:row>
                <xdr:rowOff>236220</xdr:rowOff>
              </to>
            </anchor>
          </controlPr>
        </control>
      </mc:Choice>
      <mc:Fallback>
        <control shapeId="2059" r:id="rId8" name="CheckBox5"/>
      </mc:Fallback>
    </mc:AlternateContent>
    <mc:AlternateContent xmlns:mc="http://schemas.openxmlformats.org/markup-compatibility/2006">
      <mc:Choice Requires="x14">
        <control shapeId="2060" r:id="rId10" name="CheckBox6">
          <controlPr defaultSize="0" autoLine="0" autoPict="0" altText="No check box" r:id="rId11">
            <anchor moveWithCells="1" sizeWithCells="1">
              <from>
                <xdr:col>2</xdr:col>
                <xdr:colOff>975360</xdr:colOff>
                <xdr:row>31</xdr:row>
                <xdr:rowOff>15240</xdr:rowOff>
              </from>
              <to>
                <xdr:col>2</xdr:col>
                <xdr:colOff>1424940</xdr:colOff>
                <xdr:row>31</xdr:row>
                <xdr:rowOff>243840</xdr:rowOff>
              </to>
            </anchor>
          </controlPr>
        </control>
      </mc:Choice>
      <mc:Fallback>
        <control shapeId="2060" r:id="rId10" name="CheckBox6"/>
      </mc:Fallback>
    </mc:AlternateContent>
    <mc:AlternateContent xmlns:mc="http://schemas.openxmlformats.org/markup-compatibility/2006">
      <mc:Choice Requires="x14">
        <control shapeId="2062" r:id="rId12" name="CheckBox7">
          <controlPr defaultSize="0" autoLine="0" autoPict="0" altText="Yes check box" r:id="rId13">
            <anchor moveWithCells="1" sizeWithCells="1">
              <from>
                <xdr:col>2</xdr:col>
                <xdr:colOff>243840</xdr:colOff>
                <xdr:row>32</xdr:row>
                <xdr:rowOff>15240</xdr:rowOff>
              </from>
              <to>
                <xdr:col>2</xdr:col>
                <xdr:colOff>975360</xdr:colOff>
                <xdr:row>32</xdr:row>
                <xdr:rowOff>236220</xdr:rowOff>
              </to>
            </anchor>
          </controlPr>
        </control>
      </mc:Choice>
      <mc:Fallback>
        <control shapeId="2062" r:id="rId12" name="CheckBox7"/>
      </mc:Fallback>
    </mc:AlternateContent>
    <mc:AlternateContent xmlns:mc="http://schemas.openxmlformats.org/markup-compatibility/2006">
      <mc:Choice Requires="x14">
        <control shapeId="2063" r:id="rId14" name="CheckBox8">
          <controlPr defaultSize="0" autoLine="0" autoPict="0" altText="No check box" r:id="rId15">
            <anchor moveWithCells="1" sizeWithCells="1">
              <from>
                <xdr:col>2</xdr:col>
                <xdr:colOff>975360</xdr:colOff>
                <xdr:row>32</xdr:row>
                <xdr:rowOff>15240</xdr:rowOff>
              </from>
              <to>
                <xdr:col>2</xdr:col>
                <xdr:colOff>1424940</xdr:colOff>
                <xdr:row>32</xdr:row>
                <xdr:rowOff>243840</xdr:rowOff>
              </to>
            </anchor>
          </controlPr>
        </control>
      </mc:Choice>
      <mc:Fallback>
        <control shapeId="2063" r:id="rId14" name="CheckBox8"/>
      </mc:Fallback>
    </mc:AlternateContent>
    <mc:AlternateContent xmlns:mc="http://schemas.openxmlformats.org/markup-compatibility/2006">
      <mc:Choice Requires="x14">
        <control shapeId="2065" r:id="rId16" name="CheckBox9">
          <controlPr defaultSize="0" autoLine="0" autoPict="0" altText="Yes check box" r:id="rId17">
            <anchor moveWithCells="1" sizeWithCells="1">
              <from>
                <xdr:col>2</xdr:col>
                <xdr:colOff>243840</xdr:colOff>
                <xdr:row>33</xdr:row>
                <xdr:rowOff>22860</xdr:rowOff>
              </from>
              <to>
                <xdr:col>2</xdr:col>
                <xdr:colOff>975360</xdr:colOff>
                <xdr:row>33</xdr:row>
                <xdr:rowOff>243840</xdr:rowOff>
              </to>
            </anchor>
          </controlPr>
        </control>
      </mc:Choice>
      <mc:Fallback>
        <control shapeId="2065" r:id="rId16" name="CheckBox9"/>
      </mc:Fallback>
    </mc:AlternateContent>
    <mc:AlternateContent xmlns:mc="http://schemas.openxmlformats.org/markup-compatibility/2006">
      <mc:Choice Requires="x14">
        <control shapeId="2066" r:id="rId18" name="CheckBox10">
          <controlPr defaultSize="0" autoLine="0" autoPict="0" altText="No check box" r:id="rId19">
            <anchor moveWithCells="1" sizeWithCells="1">
              <from>
                <xdr:col>2</xdr:col>
                <xdr:colOff>975360</xdr:colOff>
                <xdr:row>33</xdr:row>
                <xdr:rowOff>22860</xdr:rowOff>
              </from>
              <to>
                <xdr:col>2</xdr:col>
                <xdr:colOff>1424940</xdr:colOff>
                <xdr:row>33</xdr:row>
                <xdr:rowOff>251460</xdr:rowOff>
              </to>
            </anchor>
          </controlPr>
        </control>
      </mc:Choice>
      <mc:Fallback>
        <control shapeId="2066" r:id="rId18" name="CheckBox10"/>
      </mc:Fallback>
    </mc:AlternateContent>
    <mc:AlternateContent xmlns:mc="http://schemas.openxmlformats.org/markup-compatibility/2006">
      <mc:Choice Requires="x14">
        <control shapeId="2068" r:id="rId20" name="CheckBox11">
          <controlPr defaultSize="0" autoLine="0" autoPict="0" altText="Yes check box" r:id="rId21">
            <anchor moveWithCells="1" sizeWithCells="1">
              <from>
                <xdr:col>2</xdr:col>
                <xdr:colOff>243840</xdr:colOff>
                <xdr:row>34</xdr:row>
                <xdr:rowOff>15240</xdr:rowOff>
              </from>
              <to>
                <xdr:col>2</xdr:col>
                <xdr:colOff>975360</xdr:colOff>
                <xdr:row>35</xdr:row>
                <xdr:rowOff>7620</xdr:rowOff>
              </to>
            </anchor>
          </controlPr>
        </control>
      </mc:Choice>
      <mc:Fallback>
        <control shapeId="2068" r:id="rId20" name="CheckBox11"/>
      </mc:Fallback>
    </mc:AlternateContent>
    <mc:AlternateContent xmlns:mc="http://schemas.openxmlformats.org/markup-compatibility/2006">
      <mc:Choice Requires="x14">
        <control shapeId="2069" r:id="rId22" name="CheckBox12">
          <controlPr defaultSize="0" autoLine="0" autoPict="0" altText="No check box" r:id="rId23">
            <anchor moveWithCells="1" sizeWithCells="1">
              <from>
                <xdr:col>2</xdr:col>
                <xdr:colOff>975360</xdr:colOff>
                <xdr:row>34</xdr:row>
                <xdr:rowOff>15240</xdr:rowOff>
              </from>
              <to>
                <xdr:col>2</xdr:col>
                <xdr:colOff>1424940</xdr:colOff>
                <xdr:row>35</xdr:row>
                <xdr:rowOff>15240</xdr:rowOff>
              </to>
            </anchor>
          </controlPr>
        </control>
      </mc:Choice>
      <mc:Fallback>
        <control shapeId="2069" r:id="rId22" name="CheckBox12"/>
      </mc:Fallback>
    </mc:AlternateContent>
    <mc:AlternateContent xmlns:mc="http://schemas.openxmlformats.org/markup-compatibility/2006">
      <mc:Choice Requires="x14">
        <control shapeId="2070" r:id="rId24" name="CheckBox1">
          <controlPr defaultSize="0" autoLine="0" autoPict="0" altText="Yes check box" r:id="rId25">
            <anchor moveWithCells="1">
              <from>
                <xdr:col>2</xdr:col>
                <xdr:colOff>243840</xdr:colOff>
                <xdr:row>29</xdr:row>
                <xdr:rowOff>15240</xdr:rowOff>
              </from>
              <to>
                <xdr:col>2</xdr:col>
                <xdr:colOff>960120</xdr:colOff>
                <xdr:row>29</xdr:row>
                <xdr:rowOff>190500</xdr:rowOff>
              </to>
            </anchor>
          </controlPr>
        </control>
      </mc:Choice>
      <mc:Fallback>
        <control shapeId="2070" r:id="rId24" name="CheckBox1"/>
      </mc:Fallback>
    </mc:AlternateContent>
    <mc:AlternateContent xmlns:mc="http://schemas.openxmlformats.org/markup-compatibility/2006">
      <mc:Choice Requires="x14">
        <control shapeId="2071" r:id="rId26" name="CheckBox2">
          <controlPr defaultSize="0" autoLine="0" autoPict="0" altText="No check box" r:id="rId27">
            <anchor moveWithCells="1">
              <from>
                <xdr:col>2</xdr:col>
                <xdr:colOff>967740</xdr:colOff>
                <xdr:row>29</xdr:row>
                <xdr:rowOff>15240</xdr:rowOff>
              </from>
              <to>
                <xdr:col>2</xdr:col>
                <xdr:colOff>1409700</xdr:colOff>
                <xdr:row>29</xdr:row>
                <xdr:rowOff>198120</xdr:rowOff>
              </to>
            </anchor>
          </controlPr>
        </control>
      </mc:Choice>
      <mc:Fallback>
        <control shapeId="2071" r:id="rId26" name="Check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E9E6E-CD6F-480C-8BD3-2D5AAF53E03D}">
  <sheetPr codeName="Sheet4"/>
  <dimension ref="A1:L37"/>
  <sheetViews>
    <sheetView zoomScale="85" zoomScaleNormal="85" workbookViewId="0"/>
  </sheetViews>
  <sheetFormatPr defaultColWidth="10.6640625" defaultRowHeight="15" x14ac:dyDescent="0.25"/>
  <cols>
    <col min="1" max="1" width="33" style="91" customWidth="1"/>
    <col min="2" max="2" width="25.6640625" style="91" customWidth="1"/>
    <col min="3" max="3" width="33.5546875" style="91" customWidth="1"/>
    <col min="4" max="4" width="16.109375" style="91" customWidth="1"/>
    <col min="5" max="7" width="17.33203125" style="91" customWidth="1"/>
    <col min="8" max="8" width="18.33203125" style="91" customWidth="1"/>
    <col min="9" max="9" width="24.6640625" style="91" customWidth="1"/>
    <col min="10" max="10" width="29" style="91" customWidth="1"/>
    <col min="11" max="12" width="24.6640625" style="91" customWidth="1"/>
    <col min="13" max="16384" width="10.6640625" style="91"/>
  </cols>
  <sheetData>
    <row r="1" spans="1:12" ht="15.6" x14ac:dyDescent="0.3">
      <c r="A1" s="89" t="s">
        <v>202</v>
      </c>
      <c r="B1" s="89"/>
      <c r="C1" s="33"/>
      <c r="D1" s="33"/>
      <c r="E1" s="33"/>
      <c r="F1" s="33"/>
      <c r="G1" s="33"/>
      <c r="H1" s="90"/>
    </row>
    <row r="2" spans="1:12" x14ac:dyDescent="0.25">
      <c r="A2" s="33" t="s">
        <v>203</v>
      </c>
      <c r="B2" s="33"/>
      <c r="C2" s="92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  <c r="D2" s="33"/>
      <c r="E2" s="33"/>
      <c r="F2" s="33"/>
      <c r="G2" s="33"/>
      <c r="H2" s="90"/>
    </row>
    <row r="3" spans="1:12" x14ac:dyDescent="0.25">
      <c r="A3" s="33" t="s">
        <v>23</v>
      </c>
      <c r="B3" s="33"/>
      <c r="C3" s="92" t="str">
        <f>IF(ISBLANK('Cover-Input Page'!$C$11), "SERFF Tracking Number cannot be left blank.  Please fill out cell C11 on the &lt;Cover-Input Page&gt; Tab.", 'Cover-Input Page'!$C$11)</f>
        <v>SERFF Tracking Number cannot be left blank.  Please fill out cell C11 on the &lt;Cover-Input Page&gt; Tab.</v>
      </c>
      <c r="D3" s="33"/>
      <c r="E3" s="33"/>
      <c r="F3" s="33"/>
      <c r="G3" s="90"/>
      <c r="H3" s="90"/>
    </row>
    <row r="4" spans="1:12" x14ac:dyDescent="0.25">
      <c r="A4" s="33"/>
      <c r="B4" s="33"/>
      <c r="C4" s="33"/>
      <c r="D4" s="33"/>
      <c r="E4" s="33"/>
      <c r="F4" s="33"/>
      <c r="G4" s="90"/>
      <c r="H4" s="90"/>
    </row>
    <row r="5" spans="1:12" s="96" customFormat="1" ht="78" x14ac:dyDescent="0.3">
      <c r="A5" s="297" t="s">
        <v>405</v>
      </c>
      <c r="B5" s="297" t="s">
        <v>408</v>
      </c>
      <c r="C5" s="297" t="s">
        <v>204</v>
      </c>
      <c r="D5" s="94" t="s">
        <v>205</v>
      </c>
      <c r="E5" s="94" t="s">
        <v>206</v>
      </c>
      <c r="F5" s="94" t="s">
        <v>207</v>
      </c>
      <c r="G5" s="94" t="s">
        <v>208</v>
      </c>
      <c r="H5" s="94" t="s">
        <v>209</v>
      </c>
      <c r="I5" s="94" t="s">
        <v>210</v>
      </c>
      <c r="J5" s="94" t="s">
        <v>211</v>
      </c>
      <c r="K5" s="94" t="s">
        <v>212</v>
      </c>
      <c r="L5" s="95" t="s">
        <v>213</v>
      </c>
    </row>
    <row r="6" spans="1:12" x14ac:dyDescent="0.25">
      <c r="A6" s="97"/>
      <c r="C6" s="98"/>
      <c r="D6" s="99"/>
      <c r="E6" s="100"/>
      <c r="F6" s="100"/>
      <c r="G6" s="99"/>
      <c r="H6" s="99"/>
      <c r="I6" s="101"/>
      <c r="J6" s="101"/>
      <c r="K6" s="102"/>
      <c r="L6" s="103"/>
    </row>
    <row r="7" spans="1:12" x14ac:dyDescent="0.25">
      <c r="A7" s="104"/>
      <c r="B7" s="294"/>
      <c r="C7" s="105"/>
      <c r="D7" s="106"/>
      <c r="E7" s="107"/>
      <c r="F7" s="107"/>
      <c r="G7" s="106"/>
      <c r="H7" s="106"/>
      <c r="I7" s="108"/>
      <c r="J7" s="108"/>
      <c r="K7" s="109"/>
      <c r="L7" s="110"/>
    </row>
    <row r="8" spans="1:12" x14ac:dyDescent="0.25">
      <c r="A8" s="104"/>
      <c r="B8" s="294"/>
      <c r="C8" s="105"/>
      <c r="D8" s="106"/>
      <c r="E8" s="107"/>
      <c r="F8" s="107"/>
      <c r="G8" s="106"/>
      <c r="H8" s="106"/>
      <c r="I8" s="108"/>
      <c r="J8" s="108"/>
      <c r="K8" s="109"/>
      <c r="L8" s="110"/>
    </row>
    <row r="9" spans="1:12" x14ac:dyDescent="0.25">
      <c r="A9" s="104"/>
      <c r="B9" s="294"/>
      <c r="C9" s="105"/>
      <c r="D9" s="106"/>
      <c r="E9" s="107"/>
      <c r="F9" s="107"/>
      <c r="G9" s="106"/>
      <c r="H9" s="106"/>
      <c r="I9" s="108"/>
      <c r="J9" s="108"/>
      <c r="K9" s="109"/>
      <c r="L9" s="110"/>
    </row>
    <row r="10" spans="1:12" x14ac:dyDescent="0.25">
      <c r="A10" s="104"/>
      <c r="B10" s="294"/>
      <c r="C10" s="105"/>
      <c r="D10" s="106"/>
      <c r="E10" s="107"/>
      <c r="F10" s="107"/>
      <c r="G10" s="106"/>
      <c r="H10" s="106"/>
      <c r="I10" s="108"/>
      <c r="J10" s="108"/>
      <c r="K10" s="109"/>
      <c r="L10" s="110"/>
    </row>
    <row r="11" spans="1:12" x14ac:dyDescent="0.25">
      <c r="A11" s="104"/>
      <c r="B11" s="294"/>
      <c r="C11" s="105"/>
      <c r="D11" s="106"/>
      <c r="E11" s="107"/>
      <c r="F11" s="107"/>
      <c r="G11" s="106"/>
      <c r="H11" s="106"/>
      <c r="I11" s="108"/>
      <c r="J11" s="108"/>
      <c r="K11" s="109"/>
      <c r="L11" s="110"/>
    </row>
    <row r="12" spans="1:12" x14ac:dyDescent="0.25">
      <c r="A12" s="104"/>
      <c r="B12" s="294"/>
      <c r="C12" s="111"/>
      <c r="D12" s="106"/>
      <c r="E12" s="107"/>
      <c r="F12" s="107"/>
      <c r="G12" s="106"/>
      <c r="H12" s="106"/>
      <c r="I12" s="108"/>
      <c r="J12" s="108"/>
      <c r="K12" s="109"/>
      <c r="L12" s="110"/>
    </row>
    <row r="13" spans="1:12" x14ac:dyDescent="0.25">
      <c r="A13" s="104"/>
      <c r="B13" s="294"/>
      <c r="C13" s="105"/>
      <c r="D13" s="106"/>
      <c r="E13" s="107"/>
      <c r="F13" s="107"/>
      <c r="G13" s="106"/>
      <c r="H13" s="106"/>
      <c r="I13" s="108"/>
      <c r="J13" s="108"/>
      <c r="K13" s="109"/>
      <c r="L13" s="110"/>
    </row>
    <row r="14" spans="1:12" x14ac:dyDescent="0.25">
      <c r="A14" s="104"/>
      <c r="B14" s="294"/>
      <c r="C14" s="105"/>
      <c r="D14" s="106"/>
      <c r="E14" s="107"/>
      <c r="F14" s="107"/>
      <c r="G14" s="106"/>
      <c r="H14" s="106"/>
      <c r="I14" s="108"/>
      <c r="J14" s="108"/>
      <c r="K14" s="109"/>
      <c r="L14" s="110"/>
    </row>
    <row r="15" spans="1:12" x14ac:dyDescent="0.25">
      <c r="A15" s="104"/>
      <c r="B15" s="294"/>
      <c r="C15" s="105"/>
      <c r="D15" s="106"/>
      <c r="E15" s="107"/>
      <c r="F15" s="107"/>
      <c r="G15" s="106"/>
      <c r="H15" s="106"/>
      <c r="I15" s="108"/>
      <c r="J15" s="108"/>
      <c r="K15" s="109"/>
      <c r="L15" s="110"/>
    </row>
    <row r="16" spans="1:12" x14ac:dyDescent="0.25">
      <c r="A16" s="104"/>
      <c r="B16" s="294"/>
      <c r="C16" s="105"/>
      <c r="D16" s="106"/>
      <c r="E16" s="107"/>
      <c r="F16" s="107"/>
      <c r="G16" s="106"/>
      <c r="H16" s="106"/>
      <c r="I16" s="108"/>
      <c r="J16" s="108"/>
      <c r="K16" s="109"/>
      <c r="L16" s="110"/>
    </row>
    <row r="17" spans="1:12" x14ac:dyDescent="0.25">
      <c r="A17" s="104"/>
      <c r="B17" s="294"/>
      <c r="C17" s="105"/>
      <c r="D17" s="106"/>
      <c r="E17" s="107"/>
      <c r="F17" s="107"/>
      <c r="G17" s="106"/>
      <c r="H17" s="106"/>
      <c r="I17" s="108"/>
      <c r="J17" s="108"/>
      <c r="K17" s="109"/>
      <c r="L17" s="110"/>
    </row>
    <row r="18" spans="1:12" x14ac:dyDescent="0.25">
      <c r="A18" s="104"/>
      <c r="B18" s="294"/>
      <c r="C18" s="105"/>
      <c r="D18" s="106"/>
      <c r="E18" s="107"/>
      <c r="F18" s="107"/>
      <c r="G18" s="106"/>
      <c r="H18" s="106"/>
      <c r="I18" s="108"/>
      <c r="J18" s="108"/>
      <c r="K18" s="109"/>
      <c r="L18" s="110"/>
    </row>
    <row r="19" spans="1:12" x14ac:dyDescent="0.25">
      <c r="A19" s="104"/>
      <c r="B19" s="294"/>
      <c r="C19" s="105"/>
      <c r="D19" s="106"/>
      <c r="E19" s="107"/>
      <c r="F19" s="107"/>
      <c r="G19" s="106"/>
      <c r="H19" s="106"/>
      <c r="I19" s="108"/>
      <c r="J19" s="108"/>
      <c r="K19" s="109"/>
      <c r="L19" s="110"/>
    </row>
    <row r="20" spans="1:12" x14ac:dyDescent="0.25">
      <c r="A20" s="104"/>
      <c r="B20" s="294"/>
      <c r="C20" s="112"/>
      <c r="D20" s="106"/>
      <c r="E20" s="107"/>
      <c r="F20" s="107"/>
      <c r="G20" s="106"/>
      <c r="H20" s="106"/>
      <c r="I20" s="108"/>
      <c r="J20" s="108"/>
      <c r="K20" s="109"/>
      <c r="L20" s="110"/>
    </row>
    <row r="21" spans="1:12" x14ac:dyDescent="0.25">
      <c r="A21" s="104"/>
      <c r="B21" s="294"/>
      <c r="C21" s="105"/>
      <c r="D21" s="106"/>
      <c r="E21" s="107"/>
      <c r="F21" s="107"/>
      <c r="G21" s="106"/>
      <c r="H21" s="106"/>
      <c r="I21" s="108"/>
      <c r="J21" s="108"/>
      <c r="K21" s="109"/>
      <c r="L21" s="110"/>
    </row>
    <row r="22" spans="1:12" x14ac:dyDescent="0.25">
      <c r="A22" s="104"/>
      <c r="B22" s="294"/>
      <c r="C22" s="105"/>
      <c r="D22" s="106"/>
      <c r="E22" s="107"/>
      <c r="F22" s="107"/>
      <c r="G22" s="106"/>
      <c r="H22" s="106"/>
      <c r="I22" s="108"/>
      <c r="J22" s="108"/>
      <c r="K22" s="109"/>
      <c r="L22" s="110"/>
    </row>
    <row r="23" spans="1:12" x14ac:dyDescent="0.25">
      <c r="A23" s="104"/>
      <c r="B23" s="294"/>
      <c r="C23" s="105"/>
      <c r="D23" s="106"/>
      <c r="E23" s="107"/>
      <c r="F23" s="107"/>
      <c r="G23" s="106"/>
      <c r="H23" s="106"/>
      <c r="I23" s="108"/>
      <c r="J23" s="108"/>
      <c r="K23" s="109"/>
      <c r="L23" s="110"/>
    </row>
    <row r="24" spans="1:12" x14ac:dyDescent="0.25">
      <c r="A24" s="104"/>
      <c r="B24" s="294"/>
      <c r="C24" s="105"/>
      <c r="D24" s="106"/>
      <c r="E24" s="107"/>
      <c r="F24" s="107"/>
      <c r="G24" s="106"/>
      <c r="H24" s="106"/>
      <c r="I24" s="108"/>
      <c r="J24" s="108"/>
      <c r="K24" s="109"/>
      <c r="L24" s="110"/>
    </row>
    <row r="25" spans="1:12" x14ac:dyDescent="0.25">
      <c r="A25" s="104"/>
      <c r="B25" s="294"/>
      <c r="C25" s="105"/>
      <c r="D25" s="106"/>
      <c r="E25" s="107"/>
      <c r="F25" s="107"/>
      <c r="G25" s="106"/>
      <c r="H25" s="106"/>
      <c r="I25" s="108"/>
      <c r="J25" s="108"/>
      <c r="K25" s="109"/>
      <c r="L25" s="110"/>
    </row>
    <row r="26" spans="1:12" x14ac:dyDescent="0.25">
      <c r="A26" s="104"/>
      <c r="B26" s="294"/>
      <c r="C26" s="105"/>
      <c r="D26" s="106"/>
      <c r="E26" s="107"/>
      <c r="F26" s="107"/>
      <c r="G26" s="106"/>
      <c r="H26" s="106"/>
      <c r="I26" s="108"/>
      <c r="J26" s="108"/>
      <c r="K26" s="109"/>
      <c r="L26" s="110"/>
    </row>
    <row r="27" spans="1:12" x14ac:dyDescent="0.25">
      <c r="A27" s="104"/>
      <c r="B27" s="294"/>
      <c r="C27" s="105"/>
      <c r="D27" s="106"/>
      <c r="E27" s="107"/>
      <c r="F27" s="107"/>
      <c r="G27" s="106"/>
      <c r="H27" s="106"/>
      <c r="I27" s="108"/>
      <c r="J27" s="108"/>
      <c r="K27" s="109"/>
      <c r="L27" s="110"/>
    </row>
    <row r="28" spans="1:12" x14ac:dyDescent="0.25">
      <c r="A28" s="104"/>
      <c r="B28" s="294"/>
      <c r="C28" s="105"/>
      <c r="D28" s="106"/>
      <c r="E28" s="107"/>
      <c r="F28" s="107"/>
      <c r="G28" s="106"/>
      <c r="H28" s="106"/>
      <c r="I28" s="108"/>
      <c r="J28" s="108"/>
      <c r="K28" s="109"/>
      <c r="L28" s="110"/>
    </row>
    <row r="29" spans="1:12" x14ac:dyDescent="0.25">
      <c r="A29" s="113"/>
      <c r="B29" s="295"/>
      <c r="C29" s="114"/>
      <c r="D29" s="115"/>
      <c r="E29" s="116"/>
      <c r="F29" s="116"/>
      <c r="G29" s="115"/>
      <c r="H29" s="115"/>
      <c r="I29" s="117"/>
      <c r="J29" s="117"/>
      <c r="K29" s="118"/>
      <c r="L29" s="119"/>
    </row>
    <row r="30" spans="1:12" ht="15.6" x14ac:dyDescent="0.3">
      <c r="A30" s="120" t="s">
        <v>95</v>
      </c>
      <c r="B30" s="296"/>
      <c r="C30" s="121"/>
      <c r="D30" s="121"/>
      <c r="E30" s="123">
        <f>SUM(E6:E29)</f>
        <v>0</v>
      </c>
      <c r="F30" s="123">
        <f>SUM(F6:F29)</f>
        <v>0</v>
      </c>
      <c r="G30" s="122"/>
      <c r="H30" s="122"/>
      <c r="I30" s="124">
        <f>SUM(I6:I29)</f>
        <v>0</v>
      </c>
      <c r="J30" s="124">
        <f t="shared" ref="J30" si="0">SUM(J6:J29)</f>
        <v>0</v>
      </c>
      <c r="K30" s="125">
        <f>IF(F30=0, 0, SUMPRODUCT(F6:F29, K6:K29)/F30)</f>
        <v>0</v>
      </c>
      <c r="L30" s="126">
        <f>IF(I30=0, 0, SUMPRODUCT(I6:I29, L6:L29)/I30)</f>
        <v>0</v>
      </c>
    </row>
    <row r="33" spans="1:2" ht="17.399999999999999" x14ac:dyDescent="0.25">
      <c r="A33" s="127" t="s">
        <v>214</v>
      </c>
      <c r="B33" s="127"/>
    </row>
    <row r="36" spans="1:2" x14ac:dyDescent="0.25">
      <c r="A36" s="4" t="s">
        <v>101</v>
      </c>
      <c r="B36" s="4"/>
    </row>
    <row r="37" spans="1:2" ht="15.6" x14ac:dyDescent="0.25">
      <c r="A37" s="16"/>
      <c r="B37" s="16"/>
    </row>
  </sheetData>
  <sheetProtection algorithmName="SHA-512" hashValue="E7YEKv7lPEXQd0jRpSsGRysFcG+lJvx6tlNyMTlqofjBNoYV9jvqkVc6hNVq3LVn2PXWDW16zNm4dMnH5Qs/MA==" saltValue="xDPBC2T0IvdZ4wPiyt7m1Q==" spinCount="100000" sheet="1" objects="1" scenarios="1"/>
  <dataValidations disablePrompts="1" count="1">
    <dataValidation type="list" allowBlank="1" showInputMessage="1" showErrorMessage="1" sqref="D6:D29" xr:uid="{1928BEC7-EF84-4BEC-BEBE-D7BFD6375958}">
      <formula1>"Open, Closed"</formula1>
    </dataValidation>
  </dataValidations>
  <pageMargins left="0.7" right="0.7" top="0.75" bottom="0.75" header="0.3" footer="0.3"/>
  <pageSetup paperSize="5" scale="57" orientation="landscape" horizontalDpi="1200" verticalDpi="1200" r:id="rId1"/>
  <headerFooter>
    <oddFooter>&amp;L&amp;"Arial,Regular"&amp;12&amp;A
Version Date: July 1, 2024&amp;R&amp;"Arial,Regular"&amp;12Page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FB50-0AD6-4027-B1D2-8E70F5179A47}">
  <sheetPr codeName="Sheet5"/>
  <dimension ref="A1:N34"/>
  <sheetViews>
    <sheetView zoomScale="85" zoomScaleNormal="85" workbookViewId="0"/>
  </sheetViews>
  <sheetFormatPr defaultColWidth="10.6640625" defaultRowHeight="15" x14ac:dyDescent="0.25"/>
  <cols>
    <col min="1" max="1" width="33" style="91" customWidth="1"/>
    <col min="2" max="2" width="30.109375" style="91" customWidth="1"/>
    <col min="3" max="6" width="21.5546875" style="91" customWidth="1"/>
    <col min="7" max="14" width="19.6640625" style="91" customWidth="1"/>
    <col min="15" max="15" width="12" style="91" customWidth="1"/>
    <col min="16" max="16" width="12.33203125" style="91" customWidth="1"/>
    <col min="17" max="16384" width="10.6640625" style="91"/>
  </cols>
  <sheetData>
    <row r="1" spans="1:14" ht="15.6" x14ac:dyDescent="0.3">
      <c r="A1" s="89" t="s">
        <v>215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90"/>
    </row>
    <row r="2" spans="1:14" x14ac:dyDescent="0.25">
      <c r="A2" s="33" t="s">
        <v>203</v>
      </c>
      <c r="B2" s="92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90"/>
    </row>
    <row r="3" spans="1:14" x14ac:dyDescent="0.25">
      <c r="A3" s="33" t="s">
        <v>23</v>
      </c>
      <c r="B3" s="92" t="str">
        <f>IF(ISBLANK('Cover-Input Page'!$C$11), "SERFF Tracking Number cannot be left blank.  Please fill out cell C11 on the &lt;Cover-Input Page&gt; Tab.", 'Cover-Input Page'!$C$11)</f>
        <v>SERFF Tracking Number cannot be left blank.  Please fill out cell C11 on the &lt;Cover-Input Page&gt; Tab.</v>
      </c>
      <c r="C3" s="33"/>
      <c r="D3" s="33"/>
      <c r="E3" s="33"/>
      <c r="F3" s="33"/>
      <c r="G3" s="33"/>
      <c r="H3" s="33"/>
      <c r="I3" s="33"/>
      <c r="J3" s="90"/>
      <c r="K3" s="90"/>
      <c r="L3" s="90"/>
      <c r="M3" s="90"/>
      <c r="N3" s="90"/>
    </row>
    <row r="4" spans="1:14" ht="15.6" x14ac:dyDescent="0.25">
      <c r="A4" s="33"/>
      <c r="B4" s="128" t="s">
        <v>216</v>
      </c>
      <c r="C4" s="129" t="s">
        <v>217</v>
      </c>
      <c r="D4" s="128"/>
      <c r="E4" s="128"/>
      <c r="F4" s="128"/>
      <c r="H4" s="33"/>
      <c r="I4" s="33"/>
      <c r="J4" s="90"/>
      <c r="K4" s="90"/>
      <c r="L4" s="90"/>
      <c r="M4" s="90"/>
      <c r="N4" s="90"/>
    </row>
    <row r="5" spans="1:14" ht="15.6" x14ac:dyDescent="0.25">
      <c r="A5" s="33" t="s">
        <v>218</v>
      </c>
      <c r="B5" s="130">
        <f>'Cover-Input Page'!C7</f>
        <v>45292</v>
      </c>
      <c r="C5" s="130">
        <f>EOMONTH(B5,11)</f>
        <v>45657</v>
      </c>
      <c r="D5" s="128"/>
      <c r="E5" s="128"/>
      <c r="F5" s="128"/>
      <c r="H5" s="33"/>
      <c r="I5" s="33"/>
      <c r="J5" s="90"/>
      <c r="K5" s="90"/>
      <c r="L5" s="90"/>
      <c r="M5" s="90"/>
      <c r="N5" s="90"/>
    </row>
    <row r="6" spans="1:14" ht="15.6" x14ac:dyDescent="0.25">
      <c r="A6" s="33" t="s">
        <v>219</v>
      </c>
      <c r="B6" s="130">
        <f>EOMONTH(B5,-13)+1</f>
        <v>44927</v>
      </c>
      <c r="C6" s="130">
        <f>EOMONTH(B6,11)</f>
        <v>45291</v>
      </c>
      <c r="D6" s="128"/>
      <c r="E6" s="288"/>
      <c r="F6" s="128"/>
      <c r="H6" s="33"/>
      <c r="I6" s="33"/>
      <c r="J6" s="90"/>
      <c r="K6" s="90"/>
      <c r="L6" s="90"/>
      <c r="M6" s="90"/>
      <c r="N6" s="90"/>
    </row>
    <row r="7" spans="1:14" ht="15.6" x14ac:dyDescent="0.3">
      <c r="G7" s="131" t="s">
        <v>220</v>
      </c>
      <c r="H7" s="132"/>
      <c r="I7" s="132"/>
      <c r="J7" s="132"/>
      <c r="K7" s="132"/>
      <c r="L7" s="132"/>
      <c r="M7" s="132"/>
      <c r="N7" s="133"/>
    </row>
    <row r="8" spans="1:14" s="96" customFormat="1" ht="62.4" x14ac:dyDescent="0.3">
      <c r="A8" s="93" t="s">
        <v>221</v>
      </c>
      <c r="B8" s="94" t="s">
        <v>222</v>
      </c>
      <c r="C8" s="94" t="s">
        <v>223</v>
      </c>
      <c r="D8" s="94" t="s">
        <v>224</v>
      </c>
      <c r="E8" s="94" t="s">
        <v>225</v>
      </c>
      <c r="F8" s="134" t="s">
        <v>226</v>
      </c>
      <c r="G8" s="135" t="s">
        <v>227</v>
      </c>
      <c r="H8" s="94" t="s">
        <v>228</v>
      </c>
      <c r="I8" s="94" t="s">
        <v>416</v>
      </c>
      <c r="J8" s="94" t="s">
        <v>417</v>
      </c>
      <c r="K8" s="94" t="s">
        <v>229</v>
      </c>
      <c r="L8" s="94" t="s">
        <v>230</v>
      </c>
      <c r="M8" s="94" t="s">
        <v>231</v>
      </c>
      <c r="N8" s="95" t="s">
        <v>232</v>
      </c>
    </row>
    <row r="9" spans="1:14" x14ac:dyDescent="0.25">
      <c r="A9" s="97"/>
      <c r="B9" s="136"/>
      <c r="C9" s="137"/>
      <c r="D9" s="137"/>
      <c r="E9" s="138"/>
      <c r="F9" s="139"/>
      <c r="G9" s="140"/>
      <c r="H9" s="141"/>
      <c r="I9" s="141"/>
      <c r="J9" s="141"/>
      <c r="K9" s="141"/>
      <c r="L9" s="141"/>
      <c r="M9" s="141"/>
      <c r="N9" s="142"/>
    </row>
    <row r="10" spans="1:14" x14ac:dyDescent="0.25">
      <c r="A10" s="143"/>
      <c r="B10" s="105"/>
      <c r="C10" s="144"/>
      <c r="D10" s="144"/>
      <c r="E10" s="145"/>
      <c r="F10" s="146"/>
      <c r="G10" s="147"/>
      <c r="H10" s="148"/>
      <c r="I10" s="148"/>
      <c r="J10" s="148"/>
      <c r="K10" s="148"/>
      <c r="L10" s="148"/>
      <c r="M10" s="148"/>
      <c r="N10" s="149"/>
    </row>
    <row r="11" spans="1:14" x14ac:dyDescent="0.25">
      <c r="A11" s="143"/>
      <c r="B11" s="105"/>
      <c r="C11" s="144"/>
      <c r="D11" s="144"/>
      <c r="E11" s="145"/>
      <c r="F11" s="146"/>
      <c r="G11" s="147"/>
      <c r="H11" s="148"/>
      <c r="I11" s="148"/>
      <c r="J11" s="148"/>
      <c r="K11" s="148"/>
      <c r="L11" s="148"/>
      <c r="M11" s="148"/>
      <c r="N11" s="149"/>
    </row>
    <row r="12" spans="1:14" x14ac:dyDescent="0.25">
      <c r="A12" s="143"/>
      <c r="B12" s="105"/>
      <c r="C12" s="144"/>
      <c r="D12" s="144"/>
      <c r="E12" s="145"/>
      <c r="F12" s="146"/>
      <c r="G12" s="147"/>
      <c r="H12" s="148"/>
      <c r="I12" s="148"/>
      <c r="J12" s="148"/>
      <c r="K12" s="148"/>
      <c r="L12" s="148"/>
      <c r="M12" s="148"/>
      <c r="N12" s="149"/>
    </row>
    <row r="13" spans="1:14" x14ac:dyDescent="0.25">
      <c r="A13" s="143"/>
      <c r="B13" s="105"/>
      <c r="C13" s="144"/>
      <c r="D13" s="144"/>
      <c r="E13" s="145"/>
      <c r="F13" s="146"/>
      <c r="G13" s="147"/>
      <c r="H13" s="148"/>
      <c r="I13" s="148"/>
      <c r="J13" s="148"/>
      <c r="K13" s="148"/>
      <c r="L13" s="148"/>
      <c r="M13" s="148"/>
      <c r="N13" s="149"/>
    </row>
    <row r="14" spans="1:14" x14ac:dyDescent="0.25">
      <c r="A14" s="143"/>
      <c r="B14" s="105"/>
      <c r="C14" s="144"/>
      <c r="D14" s="144"/>
      <c r="E14" s="145"/>
      <c r="F14" s="146"/>
      <c r="G14" s="147"/>
      <c r="H14" s="148"/>
      <c r="I14" s="148"/>
      <c r="J14" s="148"/>
      <c r="K14" s="148"/>
      <c r="L14" s="148"/>
      <c r="M14" s="148"/>
      <c r="N14" s="149"/>
    </row>
    <row r="15" spans="1:14" x14ac:dyDescent="0.25">
      <c r="A15" s="143"/>
      <c r="B15" s="105"/>
      <c r="C15" s="144"/>
      <c r="D15" s="144"/>
      <c r="E15" s="145"/>
      <c r="F15" s="146"/>
      <c r="G15" s="147"/>
      <c r="H15" s="148"/>
      <c r="I15" s="148"/>
      <c r="J15" s="148"/>
      <c r="K15" s="148"/>
      <c r="L15" s="148"/>
      <c r="M15" s="148"/>
      <c r="N15" s="149"/>
    </row>
    <row r="16" spans="1:14" x14ac:dyDescent="0.25">
      <c r="A16" s="143"/>
      <c r="B16" s="105"/>
      <c r="C16" s="144"/>
      <c r="D16" s="144"/>
      <c r="E16" s="145"/>
      <c r="F16" s="146"/>
      <c r="G16" s="147"/>
      <c r="H16" s="148"/>
      <c r="I16" s="148"/>
      <c r="J16" s="148"/>
      <c r="K16" s="148"/>
      <c r="L16" s="148"/>
      <c r="M16" s="148"/>
      <c r="N16" s="149"/>
    </row>
    <row r="17" spans="1:14" x14ac:dyDescent="0.25">
      <c r="A17" s="143"/>
      <c r="B17" s="105"/>
      <c r="C17" s="144"/>
      <c r="D17" s="144"/>
      <c r="E17" s="145"/>
      <c r="F17" s="146"/>
      <c r="G17" s="147"/>
      <c r="H17" s="148"/>
      <c r="I17" s="148"/>
      <c r="J17" s="148"/>
      <c r="K17" s="148"/>
      <c r="L17" s="148"/>
      <c r="M17" s="148"/>
      <c r="N17" s="149"/>
    </row>
    <row r="18" spans="1:14" x14ac:dyDescent="0.25">
      <c r="A18" s="143"/>
      <c r="B18" s="105"/>
      <c r="C18" s="144"/>
      <c r="D18" s="144"/>
      <c r="E18" s="145"/>
      <c r="F18" s="146"/>
      <c r="G18" s="147"/>
      <c r="H18" s="148"/>
      <c r="I18" s="148"/>
      <c r="J18" s="148"/>
      <c r="K18" s="148"/>
      <c r="L18" s="148"/>
      <c r="M18" s="148"/>
      <c r="N18" s="149"/>
    </row>
    <row r="19" spans="1:14" x14ac:dyDescent="0.25">
      <c r="A19" s="143"/>
      <c r="B19" s="105"/>
      <c r="C19" s="144"/>
      <c r="D19" s="144"/>
      <c r="E19" s="145"/>
      <c r="F19" s="146"/>
      <c r="G19" s="147"/>
      <c r="H19" s="148"/>
      <c r="I19" s="148"/>
      <c r="J19" s="148"/>
      <c r="K19" s="148"/>
      <c r="L19" s="148"/>
      <c r="M19" s="148"/>
      <c r="N19" s="149"/>
    </row>
    <row r="20" spans="1:14" x14ac:dyDescent="0.25">
      <c r="A20" s="143"/>
      <c r="B20" s="105"/>
      <c r="C20" s="144"/>
      <c r="D20" s="144"/>
      <c r="E20" s="145"/>
      <c r="F20" s="146"/>
      <c r="G20" s="147"/>
      <c r="H20" s="148"/>
      <c r="I20" s="148"/>
      <c r="J20" s="148"/>
      <c r="K20" s="148"/>
      <c r="L20" s="148"/>
      <c r="M20" s="148"/>
      <c r="N20" s="149"/>
    </row>
    <row r="21" spans="1:14" x14ac:dyDescent="0.25">
      <c r="A21" s="143"/>
      <c r="B21" s="105"/>
      <c r="C21" s="144"/>
      <c r="D21" s="144"/>
      <c r="E21" s="145"/>
      <c r="F21" s="146"/>
      <c r="G21" s="147"/>
      <c r="H21" s="148"/>
      <c r="I21" s="148"/>
      <c r="J21" s="148"/>
      <c r="K21" s="148"/>
      <c r="L21" s="148"/>
      <c r="M21" s="148"/>
      <c r="N21" s="149"/>
    </row>
    <row r="22" spans="1:14" x14ac:dyDescent="0.25">
      <c r="A22" s="143"/>
      <c r="B22" s="105"/>
      <c r="C22" s="144"/>
      <c r="D22" s="144"/>
      <c r="E22" s="145"/>
      <c r="F22" s="146"/>
      <c r="G22" s="147"/>
      <c r="H22" s="148"/>
      <c r="I22" s="148"/>
      <c r="J22" s="148"/>
      <c r="K22" s="148"/>
      <c r="L22" s="148"/>
      <c r="M22" s="148"/>
      <c r="N22" s="149"/>
    </row>
    <row r="23" spans="1:14" x14ac:dyDescent="0.25">
      <c r="A23" s="143"/>
      <c r="B23" s="105"/>
      <c r="C23" s="144"/>
      <c r="D23" s="144"/>
      <c r="E23" s="145"/>
      <c r="F23" s="146"/>
      <c r="G23" s="147"/>
      <c r="H23" s="148"/>
      <c r="I23" s="148"/>
      <c r="J23" s="148"/>
      <c r="K23" s="148"/>
      <c r="L23" s="148"/>
      <c r="M23" s="148"/>
      <c r="N23" s="149"/>
    </row>
    <row r="24" spans="1:14" x14ac:dyDescent="0.25">
      <c r="A24" s="143"/>
      <c r="B24" s="105"/>
      <c r="C24" s="144"/>
      <c r="D24" s="144"/>
      <c r="E24" s="145"/>
      <c r="F24" s="146"/>
      <c r="G24" s="147"/>
      <c r="H24" s="148"/>
      <c r="I24" s="148"/>
      <c r="J24" s="148"/>
      <c r="K24" s="148"/>
      <c r="L24" s="148"/>
      <c r="M24" s="148"/>
      <c r="N24" s="149"/>
    </row>
    <row r="25" spans="1:14" x14ac:dyDescent="0.25">
      <c r="A25" s="143"/>
      <c r="B25" s="105"/>
      <c r="C25" s="144"/>
      <c r="D25" s="144"/>
      <c r="E25" s="145"/>
      <c r="F25" s="146"/>
      <c r="G25" s="147"/>
      <c r="H25" s="148"/>
      <c r="I25" s="148"/>
      <c r="J25" s="148"/>
      <c r="K25" s="148"/>
      <c r="L25" s="148"/>
      <c r="M25" s="148"/>
      <c r="N25" s="149"/>
    </row>
    <row r="26" spans="1:14" x14ac:dyDescent="0.25">
      <c r="A26" s="143"/>
      <c r="B26" s="105"/>
      <c r="C26" s="144"/>
      <c r="D26" s="144"/>
      <c r="E26" s="145"/>
      <c r="F26" s="146"/>
      <c r="G26" s="147"/>
      <c r="H26" s="148"/>
      <c r="I26" s="148"/>
      <c r="J26" s="148"/>
      <c r="K26" s="148"/>
      <c r="L26" s="148"/>
      <c r="M26" s="148"/>
      <c r="N26" s="149"/>
    </row>
    <row r="27" spans="1:14" x14ac:dyDescent="0.25">
      <c r="A27" s="143"/>
      <c r="B27" s="105"/>
      <c r="C27" s="144"/>
      <c r="D27" s="144"/>
      <c r="E27" s="145"/>
      <c r="F27" s="146"/>
      <c r="G27" s="147"/>
      <c r="H27" s="148"/>
      <c r="I27" s="148"/>
      <c r="J27" s="148"/>
      <c r="K27" s="148"/>
      <c r="L27" s="148"/>
      <c r="M27" s="148"/>
      <c r="N27" s="149"/>
    </row>
    <row r="28" spans="1:14" x14ac:dyDescent="0.25">
      <c r="A28" s="143"/>
      <c r="B28" s="105"/>
      <c r="C28" s="144"/>
      <c r="D28" s="144"/>
      <c r="E28" s="145"/>
      <c r="F28" s="146"/>
      <c r="G28" s="147"/>
      <c r="H28" s="148"/>
      <c r="I28" s="148"/>
      <c r="J28" s="148"/>
      <c r="K28" s="148"/>
      <c r="L28" s="148"/>
      <c r="M28" s="148"/>
      <c r="N28" s="149"/>
    </row>
    <row r="29" spans="1:14" x14ac:dyDescent="0.25">
      <c r="A29" s="113"/>
      <c r="B29" s="150"/>
      <c r="C29" s="151"/>
      <c r="D29" s="151"/>
      <c r="E29" s="152"/>
      <c r="F29" s="153"/>
      <c r="G29" s="154"/>
      <c r="H29" s="155"/>
      <c r="I29" s="155"/>
      <c r="J29" s="155"/>
      <c r="K29" s="155"/>
      <c r="L29" s="155"/>
      <c r="M29" s="155"/>
      <c r="N29" s="156"/>
    </row>
    <row r="30" spans="1:14" ht="15.6" x14ac:dyDescent="0.3">
      <c r="A30" s="120" t="s">
        <v>95</v>
      </c>
      <c r="B30" s="121"/>
      <c r="C30" s="157">
        <f>SUM(C9:C29)</f>
        <v>0</v>
      </c>
      <c r="D30" s="157">
        <f>SUM(D9:D29)</f>
        <v>0</v>
      </c>
      <c r="E30" s="158">
        <f>IF($C$30=0, 0, SUMPRODUCT($C$9:$C$29, E9:E29)/$C$30)</f>
        <v>0</v>
      </c>
      <c r="F30" s="159">
        <f>IF($D$30=0, 0, SUMPRODUCT($D$9:$D$29, F9:F29)/$D$30)</f>
        <v>0</v>
      </c>
      <c r="G30" s="160">
        <f>IF(($C$30*$E$30)=0, 0, SUMPRODUCT($C$9:$C$29,$E$9:$E$29,G9:G29)/($C$30*$E$30))</f>
        <v>0</v>
      </c>
      <c r="H30" s="161">
        <f>IF(($D$30*$F$30)=0, 0, SUMPRODUCT($D$9:$D$29,$F$9:$F$29,H9:H29)/($D$30*$F$30))</f>
        <v>0</v>
      </c>
      <c r="I30" s="161">
        <f>IF(($C$30*$E$30)=0, 0, SUMPRODUCT($C$9:$C$29,$E$9:$E$29,I9:I29)/($C$30*$E$30))</f>
        <v>0</v>
      </c>
      <c r="J30" s="161">
        <f>IF(($D$30*$F$30)=0, 0, SUMPRODUCT($D$9:$D$29,$F$9:$F$29,J9:J29)/($D$30*$F$30))</f>
        <v>0</v>
      </c>
      <c r="K30" s="161">
        <f>IF(($C$30*$E$30)=0, 0, SUMPRODUCT($C$9:$C$29,$E$9:$E$29,K9:K29)/($C$30*$E$30))</f>
        <v>0</v>
      </c>
      <c r="L30" s="161">
        <f>IF(($D$30*$F$30)=0, 0, SUMPRODUCT($D$9:$D$29,$F$9:$F$29,L9:L29)/($D$30*$F$30))</f>
        <v>0</v>
      </c>
      <c r="M30" s="161">
        <f>IF(($C$30*$E$30)=0, 0, SUMPRODUCT($C$9:$C$29,$E$9:$E$29,M9:M29)/($C$30*$E$30))</f>
        <v>0</v>
      </c>
      <c r="N30" s="162">
        <f>IF(($D$30*$F$30)=0, 0, SUMPRODUCT($D$9:$D$29,$F$9:$F$29,N9:N29)/($D$30*$F$30))</f>
        <v>0</v>
      </c>
    </row>
    <row r="33" spans="1:1" x14ac:dyDescent="0.25">
      <c r="A33" s="4" t="s">
        <v>101</v>
      </c>
    </row>
    <row r="34" spans="1:1" ht="15.6" x14ac:dyDescent="0.25">
      <c r="A34" s="16"/>
    </row>
  </sheetData>
  <sheetProtection algorithmName="SHA-512" hashValue="lxpnaI7Hk+2HK9ZHfdSfS2iEYZZLb24pwE3NioqcqQlgwB7vWjXWGK1GjrAoQM2HxsjZp7qDOfsca5OjdIDU/w==" saltValue="OQIkV/7xkjmJfywDKrbugg==" spinCount="100000" sheet="1" objects="1" scenarios="1"/>
  <pageMargins left="0.7" right="0.7" top="0.75" bottom="0.75" header="0.3" footer="0.3"/>
  <pageSetup scale="40" orientation="landscape" horizontalDpi="1200" verticalDpi="1200" r:id="rId1"/>
  <headerFooter>
    <oddFooter>&amp;L&amp;"Arial,Regular"&amp;12&amp;A
Version Date: July 1, 2024&amp;R&amp;"Arial,Regular"&amp;12Page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EFDD7-F682-4CE2-9D9D-9DFCFDF08611}">
  <sheetPr codeName="Sheet6"/>
  <dimension ref="A1:U68"/>
  <sheetViews>
    <sheetView zoomScale="85" zoomScaleNormal="85" workbookViewId="0"/>
  </sheetViews>
  <sheetFormatPr defaultColWidth="10.6640625" defaultRowHeight="15" x14ac:dyDescent="0.25"/>
  <cols>
    <col min="1" max="1" width="43.6640625" style="1" customWidth="1"/>
    <col min="2" max="21" width="14" style="1" customWidth="1"/>
    <col min="22" max="16384" width="10.6640625" style="1"/>
  </cols>
  <sheetData>
    <row r="1" spans="1:21" ht="15.6" x14ac:dyDescent="0.3">
      <c r="A1" s="174" t="s">
        <v>202</v>
      </c>
      <c r="B1" s="163"/>
      <c r="C1" s="163"/>
      <c r="D1" s="163"/>
      <c r="E1" s="163"/>
      <c r="F1" s="163"/>
    </row>
    <row r="2" spans="1:21" x14ac:dyDescent="0.25">
      <c r="A2" s="163" t="s">
        <v>203</v>
      </c>
      <c r="B2" s="92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  <c r="C2" s="175"/>
      <c r="D2" s="163"/>
      <c r="E2" s="163"/>
      <c r="F2" s="163"/>
    </row>
    <row r="3" spans="1:21" x14ac:dyDescent="0.25">
      <c r="A3" s="163" t="s">
        <v>23</v>
      </c>
      <c r="B3" s="92" t="str">
        <f>IF(ISBLANK('Cover-Input Page'!$C$11), "SERFF Tracking Number cannot be left blank.  Please fill out cell C11 on the &lt;Cover-Input Page&gt; Tab.", 'Cover-Input Page'!$C$11)</f>
        <v>SERFF Tracking Number cannot be left blank.  Please fill out cell C11 on the &lt;Cover-Input Page&gt; Tab.</v>
      </c>
      <c r="C3" s="175"/>
      <c r="D3" s="163"/>
      <c r="E3" s="163"/>
      <c r="F3" s="165"/>
    </row>
    <row r="4" spans="1:21" ht="16.2" customHeight="1" x14ac:dyDescent="0.25">
      <c r="A4" s="163"/>
      <c r="B4" s="163"/>
      <c r="C4" s="163"/>
      <c r="D4" s="163"/>
      <c r="E4" s="163"/>
      <c r="F4" s="165"/>
    </row>
    <row r="5" spans="1:21" x14ac:dyDescent="0.25">
      <c r="A5" s="1" t="s">
        <v>386</v>
      </c>
    </row>
    <row r="6" spans="1:21" ht="15.6" x14ac:dyDescent="0.25">
      <c r="A6" s="176" t="s">
        <v>418</v>
      </c>
    </row>
    <row r="7" spans="1:21" ht="15.6" x14ac:dyDescent="0.25">
      <c r="A7" s="16" t="s">
        <v>233</v>
      </c>
    </row>
    <row r="8" spans="1:21" ht="15.6" x14ac:dyDescent="0.25">
      <c r="A8" s="16"/>
    </row>
    <row r="9" spans="1:21" ht="15.6" x14ac:dyDescent="0.25">
      <c r="A9" s="16" t="s">
        <v>234</v>
      </c>
      <c r="B9" s="177" t="str">
        <f>TEXT('Cover-Input Page'!C7,"MM/YYY")&amp;" - "&amp;TEXT(EOMONTH('Cover-Input Page'!C7,11),"MM/YYYY")</f>
        <v>01/2024 - 12/2024</v>
      </c>
      <c r="C9" s="177"/>
    </row>
    <row r="10" spans="1:21" ht="15.6" x14ac:dyDescent="0.25">
      <c r="A10" s="16"/>
    </row>
    <row r="11" spans="1:21" ht="15.6" x14ac:dyDescent="0.3">
      <c r="A11" s="6" t="s">
        <v>235</v>
      </c>
    </row>
    <row r="12" spans="1:21" ht="15.6" x14ac:dyDescent="0.3">
      <c r="A12" s="166" t="s">
        <v>236</v>
      </c>
      <c r="B12" s="178" t="str">
        <f>IF('Cover-Input Page'!$C$15="Large Group Only","A",1)</f>
        <v>A</v>
      </c>
      <c r="C12" s="178" t="str">
        <f>IF('Cover-Input Page'!$C$15="Large Group Only",CHAR(CODE(B12)+1),B12+1)</f>
        <v>B</v>
      </c>
      <c r="D12" s="178" t="str">
        <f>IF('Cover-Input Page'!$C$15="Large Group Only",CHAR(CODE(C12)+1),C12+1)</f>
        <v>C</v>
      </c>
      <c r="E12" s="178" t="str">
        <f>IF('Cover-Input Page'!$C$15="Large Group Only",CHAR(CODE(D12)+1),D12+1)</f>
        <v>D</v>
      </c>
      <c r="F12" s="178" t="str">
        <f>IF('Cover-Input Page'!$C$15="Large Group Only",CHAR(CODE(E12)+1),E12+1)</f>
        <v>E</v>
      </c>
      <c r="G12" s="178" t="str">
        <f>IF('Cover-Input Page'!$C$15="Large Group Only",CHAR(CODE(F12)+1),F12+1)</f>
        <v>F</v>
      </c>
      <c r="H12" s="178" t="str">
        <f>IF('Cover-Input Page'!$C$15="Large Group Only",CHAR(CODE(G12)+1),G12+1)</f>
        <v>G</v>
      </c>
      <c r="I12" s="178" t="str">
        <f>IF('Cover-Input Page'!$C$15="Large Group Only","",H12+1)</f>
        <v/>
      </c>
      <c r="J12" s="178" t="str">
        <f>IF('Cover-Input Page'!$C$15="Large Group Only","",I12+1)</f>
        <v/>
      </c>
      <c r="K12" s="178" t="str">
        <f>IF('Cover-Input Page'!$C$15="Large Group Only","",J12+1)</f>
        <v/>
      </c>
      <c r="L12" s="178" t="str">
        <f>IF('Cover-Input Page'!$C$15="Large Group Only","",K12+1)</f>
        <v/>
      </c>
      <c r="M12" s="178" t="str">
        <f>IF('Cover-Input Page'!$C$15="Large Group Only","",L12+1)</f>
        <v/>
      </c>
      <c r="N12" s="178" t="str">
        <f>IF('Cover-Input Page'!$C$15="Large Group Only","",M12+1)</f>
        <v/>
      </c>
      <c r="O12" s="178" t="str">
        <f>IF('Cover-Input Page'!$C$15="Large Group Only","",N12+1)</f>
        <v/>
      </c>
      <c r="P12" s="178" t="str">
        <f>IF('Cover-Input Page'!$C$15="Large Group Only","",O12+1)</f>
        <v/>
      </c>
      <c r="Q12" s="178" t="str">
        <f>IF('Cover-Input Page'!$C$15="Large Group Only","",P12+1)</f>
        <v/>
      </c>
      <c r="R12" s="178" t="str">
        <f>IF('Cover-Input Page'!$C$15="Large Group Only","",Q12+1)</f>
        <v/>
      </c>
      <c r="S12" s="178" t="str">
        <f>IF('Cover-Input Page'!$C$15="Large Group Only","",R12+1)</f>
        <v/>
      </c>
      <c r="T12" s="178" t="str">
        <f>IF('Cover-Input Page'!$C$15="Large Group Only","",S12+1)</f>
        <v/>
      </c>
      <c r="U12" s="179" t="s">
        <v>237</v>
      </c>
    </row>
    <row r="13" spans="1:21" x14ac:dyDescent="0.25">
      <c r="A13" s="167" t="s">
        <v>477</v>
      </c>
      <c r="B13" s="180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2"/>
      <c r="U13" s="183"/>
    </row>
    <row r="14" spans="1:21" x14ac:dyDescent="0.25">
      <c r="A14" s="169" t="s">
        <v>471</v>
      </c>
      <c r="B14" s="184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6"/>
      <c r="U14" s="187"/>
    </row>
    <row r="15" spans="1:21" x14ac:dyDescent="0.25">
      <c r="A15" s="169" t="s">
        <v>472</v>
      </c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6"/>
      <c r="U15" s="187"/>
    </row>
    <row r="16" spans="1:21" x14ac:dyDescent="0.25">
      <c r="A16" s="169" t="s">
        <v>474</v>
      </c>
      <c r="B16" s="184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  <c r="U16" s="187"/>
    </row>
    <row r="17" spans="1:21" x14ac:dyDescent="0.25">
      <c r="A17" s="169" t="s">
        <v>478</v>
      </c>
      <c r="B17" s="329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1"/>
      <c r="U17" s="332"/>
    </row>
    <row r="18" spans="1:21" ht="15.6" x14ac:dyDescent="0.25">
      <c r="A18" s="285" t="s">
        <v>95</v>
      </c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90"/>
      <c r="U18" s="191"/>
    </row>
    <row r="19" spans="1:21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1:21" ht="15.6" x14ac:dyDescent="0.3">
      <c r="A20" s="6" t="s">
        <v>238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spans="1:21" ht="15.6" x14ac:dyDescent="0.3">
      <c r="A21" s="166" t="s">
        <v>236</v>
      </c>
      <c r="B21" s="178" t="str">
        <f>B12</f>
        <v>A</v>
      </c>
      <c r="C21" s="178" t="str">
        <f t="shared" ref="C21:T21" si="0">C12</f>
        <v>B</v>
      </c>
      <c r="D21" s="178" t="str">
        <f t="shared" si="0"/>
        <v>C</v>
      </c>
      <c r="E21" s="178" t="str">
        <f t="shared" si="0"/>
        <v>D</v>
      </c>
      <c r="F21" s="178" t="str">
        <f t="shared" si="0"/>
        <v>E</v>
      </c>
      <c r="G21" s="178" t="str">
        <f t="shared" si="0"/>
        <v>F</v>
      </c>
      <c r="H21" s="178" t="str">
        <f t="shared" si="0"/>
        <v>G</v>
      </c>
      <c r="I21" s="178" t="str">
        <f t="shared" si="0"/>
        <v/>
      </c>
      <c r="J21" s="178" t="str">
        <f t="shared" si="0"/>
        <v/>
      </c>
      <c r="K21" s="178" t="str">
        <f t="shared" si="0"/>
        <v/>
      </c>
      <c r="L21" s="178" t="str">
        <f t="shared" si="0"/>
        <v/>
      </c>
      <c r="M21" s="178" t="str">
        <f t="shared" si="0"/>
        <v/>
      </c>
      <c r="N21" s="178" t="str">
        <f t="shared" si="0"/>
        <v/>
      </c>
      <c r="O21" s="178" t="str">
        <f t="shared" si="0"/>
        <v/>
      </c>
      <c r="P21" s="178" t="str">
        <f t="shared" si="0"/>
        <v/>
      </c>
      <c r="Q21" s="178" t="str">
        <f t="shared" si="0"/>
        <v/>
      </c>
      <c r="R21" s="178" t="str">
        <f t="shared" si="0"/>
        <v/>
      </c>
      <c r="S21" s="178" t="str">
        <f t="shared" si="0"/>
        <v/>
      </c>
      <c r="T21" s="178" t="str">
        <f t="shared" si="0"/>
        <v/>
      </c>
      <c r="U21" s="179" t="s">
        <v>237</v>
      </c>
    </row>
    <row r="22" spans="1:21" x14ac:dyDescent="0.25">
      <c r="A22" s="167" t="s">
        <v>477</v>
      </c>
      <c r="B22" s="180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2"/>
      <c r="U22" s="183"/>
    </row>
    <row r="23" spans="1:21" x14ac:dyDescent="0.25">
      <c r="A23" s="169" t="s">
        <v>471</v>
      </c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6"/>
      <c r="U23" s="187"/>
    </row>
    <row r="24" spans="1:21" x14ac:dyDescent="0.25">
      <c r="A24" s="169" t="s">
        <v>472</v>
      </c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6"/>
      <c r="U24" s="187"/>
    </row>
    <row r="25" spans="1:21" x14ac:dyDescent="0.25">
      <c r="A25" s="169" t="s">
        <v>474</v>
      </c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6"/>
      <c r="U25" s="187"/>
    </row>
    <row r="26" spans="1:21" x14ac:dyDescent="0.25">
      <c r="A26" s="169" t="s">
        <v>478</v>
      </c>
      <c r="B26" s="329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1"/>
      <c r="U26" s="332"/>
    </row>
    <row r="27" spans="1:21" ht="15.6" x14ac:dyDescent="0.25">
      <c r="A27" s="285" t="s">
        <v>95</v>
      </c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90"/>
      <c r="U27" s="191"/>
    </row>
    <row r="28" spans="1:21" x14ac:dyDescent="0.25">
      <c r="A28" s="301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spans="1:21" ht="15.6" x14ac:dyDescent="0.3">
      <c r="A29" s="6" t="s">
        <v>430</v>
      </c>
      <c r="B29" s="302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1:21" ht="15.6" x14ac:dyDescent="0.3">
      <c r="A30" s="166" t="s">
        <v>236</v>
      </c>
      <c r="B30" s="178" t="str">
        <f>B21</f>
        <v>A</v>
      </c>
      <c r="C30" s="178" t="str">
        <f t="shared" ref="C30:T30" si="1">C21</f>
        <v>B</v>
      </c>
      <c r="D30" s="178" t="str">
        <f t="shared" si="1"/>
        <v>C</v>
      </c>
      <c r="E30" s="178" t="str">
        <f t="shared" si="1"/>
        <v>D</v>
      </c>
      <c r="F30" s="178" t="str">
        <f t="shared" si="1"/>
        <v>E</v>
      </c>
      <c r="G30" s="178" t="str">
        <f t="shared" si="1"/>
        <v>F</v>
      </c>
      <c r="H30" s="178" t="str">
        <f t="shared" si="1"/>
        <v>G</v>
      </c>
      <c r="I30" s="178" t="str">
        <f t="shared" si="1"/>
        <v/>
      </c>
      <c r="J30" s="178" t="str">
        <f t="shared" si="1"/>
        <v/>
      </c>
      <c r="K30" s="178" t="str">
        <f t="shared" si="1"/>
        <v/>
      </c>
      <c r="L30" s="178" t="str">
        <f t="shared" si="1"/>
        <v/>
      </c>
      <c r="M30" s="178" t="str">
        <f t="shared" si="1"/>
        <v/>
      </c>
      <c r="N30" s="178" t="str">
        <f t="shared" si="1"/>
        <v/>
      </c>
      <c r="O30" s="178" t="str">
        <f t="shared" si="1"/>
        <v/>
      </c>
      <c r="P30" s="178" t="str">
        <f t="shared" si="1"/>
        <v/>
      </c>
      <c r="Q30" s="178" t="str">
        <f t="shared" si="1"/>
        <v/>
      </c>
      <c r="R30" s="178" t="str">
        <f t="shared" si="1"/>
        <v/>
      </c>
      <c r="S30" s="178" t="str">
        <f t="shared" si="1"/>
        <v/>
      </c>
      <c r="T30" s="178" t="str">
        <f t="shared" si="1"/>
        <v/>
      </c>
      <c r="U30" s="179" t="s">
        <v>237</v>
      </c>
    </row>
    <row r="31" spans="1:21" x14ac:dyDescent="0.25">
      <c r="A31" s="167" t="s">
        <v>477</v>
      </c>
      <c r="B31" s="303" t="str">
        <f>IF((1+B13)*(1+B22)-1=0,"",(1+B13)*(1+B22)-1)</f>
        <v/>
      </c>
      <c r="C31" s="304" t="str">
        <f t="shared" ref="C31:U31" si="2">IF((1+C13)*(1+C22)-1=0,"",(1+C13)*(1+C22)-1)</f>
        <v/>
      </c>
      <c r="D31" s="304" t="str">
        <f t="shared" si="2"/>
        <v/>
      </c>
      <c r="E31" s="304" t="str">
        <f t="shared" si="2"/>
        <v/>
      </c>
      <c r="F31" s="304" t="str">
        <f t="shared" si="2"/>
        <v/>
      </c>
      <c r="G31" s="304" t="str">
        <f t="shared" si="2"/>
        <v/>
      </c>
      <c r="H31" s="304" t="str">
        <f t="shared" si="2"/>
        <v/>
      </c>
      <c r="I31" s="304" t="str">
        <f t="shared" si="2"/>
        <v/>
      </c>
      <c r="J31" s="304" t="str">
        <f t="shared" si="2"/>
        <v/>
      </c>
      <c r="K31" s="304" t="str">
        <f t="shared" si="2"/>
        <v/>
      </c>
      <c r="L31" s="304" t="str">
        <f t="shared" si="2"/>
        <v/>
      </c>
      <c r="M31" s="304" t="str">
        <f t="shared" si="2"/>
        <v/>
      </c>
      <c r="N31" s="304" t="str">
        <f t="shared" si="2"/>
        <v/>
      </c>
      <c r="O31" s="304" t="str">
        <f t="shared" si="2"/>
        <v/>
      </c>
      <c r="P31" s="304" t="str">
        <f t="shared" si="2"/>
        <v/>
      </c>
      <c r="Q31" s="304" t="str">
        <f t="shared" si="2"/>
        <v/>
      </c>
      <c r="R31" s="304" t="str">
        <f t="shared" si="2"/>
        <v/>
      </c>
      <c r="S31" s="304" t="str">
        <f t="shared" si="2"/>
        <v/>
      </c>
      <c r="T31" s="305" t="str">
        <f t="shared" si="2"/>
        <v/>
      </c>
      <c r="U31" s="168" t="str">
        <f t="shared" si="2"/>
        <v/>
      </c>
    </row>
    <row r="32" spans="1:21" x14ac:dyDescent="0.25">
      <c r="A32" s="169" t="s">
        <v>471</v>
      </c>
      <c r="B32" s="306" t="str">
        <f t="shared" ref="B32:U32" si="3">IF((1+B14)*(1+B23)-1=0,"",(1+B14)*(1+B23)-1)</f>
        <v/>
      </c>
      <c r="C32" s="307" t="str">
        <f t="shared" si="3"/>
        <v/>
      </c>
      <c r="D32" s="307" t="str">
        <f t="shared" si="3"/>
        <v/>
      </c>
      <c r="E32" s="307" t="str">
        <f t="shared" si="3"/>
        <v/>
      </c>
      <c r="F32" s="307" t="str">
        <f t="shared" si="3"/>
        <v/>
      </c>
      <c r="G32" s="307" t="str">
        <f t="shared" si="3"/>
        <v/>
      </c>
      <c r="H32" s="307" t="str">
        <f t="shared" si="3"/>
        <v/>
      </c>
      <c r="I32" s="307" t="str">
        <f t="shared" si="3"/>
        <v/>
      </c>
      <c r="J32" s="307" t="str">
        <f t="shared" si="3"/>
        <v/>
      </c>
      <c r="K32" s="307" t="str">
        <f t="shared" si="3"/>
        <v/>
      </c>
      <c r="L32" s="307" t="str">
        <f t="shared" si="3"/>
        <v/>
      </c>
      <c r="M32" s="307" t="str">
        <f t="shared" si="3"/>
        <v/>
      </c>
      <c r="N32" s="307" t="str">
        <f t="shared" si="3"/>
        <v/>
      </c>
      <c r="O32" s="307" t="str">
        <f t="shared" si="3"/>
        <v/>
      </c>
      <c r="P32" s="307" t="str">
        <f t="shared" si="3"/>
        <v/>
      </c>
      <c r="Q32" s="307" t="str">
        <f t="shared" si="3"/>
        <v/>
      </c>
      <c r="R32" s="307" t="str">
        <f t="shared" si="3"/>
        <v/>
      </c>
      <c r="S32" s="307" t="str">
        <f t="shared" si="3"/>
        <v/>
      </c>
      <c r="T32" s="308" t="str">
        <f t="shared" si="3"/>
        <v/>
      </c>
      <c r="U32" s="170" t="str">
        <f t="shared" si="3"/>
        <v/>
      </c>
    </row>
    <row r="33" spans="1:21" x14ac:dyDescent="0.25">
      <c r="A33" s="169" t="s">
        <v>472</v>
      </c>
      <c r="B33" s="306" t="str">
        <f t="shared" ref="B33:U33" si="4">IF((1+B15)*(1+B24)-1=0,"",(1+B15)*(1+B24)-1)</f>
        <v/>
      </c>
      <c r="C33" s="307" t="str">
        <f t="shared" si="4"/>
        <v/>
      </c>
      <c r="D33" s="307" t="str">
        <f t="shared" si="4"/>
        <v/>
      </c>
      <c r="E33" s="307" t="str">
        <f t="shared" si="4"/>
        <v/>
      </c>
      <c r="F33" s="307" t="str">
        <f t="shared" si="4"/>
        <v/>
      </c>
      <c r="G33" s="307" t="str">
        <f t="shared" si="4"/>
        <v/>
      </c>
      <c r="H33" s="307" t="str">
        <f t="shared" si="4"/>
        <v/>
      </c>
      <c r="I33" s="307" t="str">
        <f t="shared" si="4"/>
        <v/>
      </c>
      <c r="J33" s="307" t="str">
        <f t="shared" si="4"/>
        <v/>
      </c>
      <c r="K33" s="307" t="str">
        <f t="shared" si="4"/>
        <v/>
      </c>
      <c r="L33" s="307" t="str">
        <f t="shared" si="4"/>
        <v/>
      </c>
      <c r="M33" s="307" t="str">
        <f t="shared" si="4"/>
        <v/>
      </c>
      <c r="N33" s="307" t="str">
        <f t="shared" si="4"/>
        <v/>
      </c>
      <c r="O33" s="307" t="str">
        <f t="shared" si="4"/>
        <v/>
      </c>
      <c r="P33" s="307" t="str">
        <f t="shared" si="4"/>
        <v/>
      </c>
      <c r="Q33" s="307" t="str">
        <f t="shared" si="4"/>
        <v/>
      </c>
      <c r="R33" s="307" t="str">
        <f t="shared" si="4"/>
        <v/>
      </c>
      <c r="S33" s="307" t="str">
        <f t="shared" si="4"/>
        <v/>
      </c>
      <c r="T33" s="308" t="str">
        <f t="shared" si="4"/>
        <v/>
      </c>
      <c r="U33" s="170" t="str">
        <f t="shared" si="4"/>
        <v/>
      </c>
    </row>
    <row r="34" spans="1:21" x14ac:dyDescent="0.25">
      <c r="A34" s="169" t="s">
        <v>474</v>
      </c>
      <c r="B34" s="306" t="str">
        <f t="shared" ref="B34:T35" si="5">IF((1+B16)*(1+B25)-1=0,"",(1+B16)*(1+B25)-1)</f>
        <v/>
      </c>
      <c r="C34" s="307" t="str">
        <f t="shared" si="5"/>
        <v/>
      </c>
      <c r="D34" s="307" t="str">
        <f t="shared" si="5"/>
        <v/>
      </c>
      <c r="E34" s="307" t="str">
        <f t="shared" si="5"/>
        <v/>
      </c>
      <c r="F34" s="307" t="str">
        <f t="shared" si="5"/>
        <v/>
      </c>
      <c r="G34" s="307" t="str">
        <f t="shared" si="5"/>
        <v/>
      </c>
      <c r="H34" s="307" t="str">
        <f t="shared" si="5"/>
        <v/>
      </c>
      <c r="I34" s="307" t="str">
        <f t="shared" si="5"/>
        <v/>
      </c>
      <c r="J34" s="307" t="str">
        <f t="shared" si="5"/>
        <v/>
      </c>
      <c r="K34" s="307" t="str">
        <f t="shared" si="5"/>
        <v/>
      </c>
      <c r="L34" s="307" t="str">
        <f t="shared" si="5"/>
        <v/>
      </c>
      <c r="M34" s="307" t="str">
        <f t="shared" si="5"/>
        <v/>
      </c>
      <c r="N34" s="307" t="str">
        <f t="shared" si="5"/>
        <v/>
      </c>
      <c r="O34" s="307" t="str">
        <f t="shared" si="5"/>
        <v/>
      </c>
      <c r="P34" s="307" t="str">
        <f t="shared" si="5"/>
        <v/>
      </c>
      <c r="Q34" s="307" t="str">
        <f t="shared" si="5"/>
        <v/>
      </c>
      <c r="R34" s="307" t="str">
        <f t="shared" si="5"/>
        <v/>
      </c>
      <c r="S34" s="307" t="str">
        <f t="shared" si="5"/>
        <v/>
      </c>
      <c r="T34" s="308" t="str">
        <f t="shared" si="5"/>
        <v/>
      </c>
      <c r="U34" s="170" t="str">
        <f>IF((1+U16)*(1+U25)-1=0,"",(1+U16)*(1+U25)-1)</f>
        <v/>
      </c>
    </row>
    <row r="35" spans="1:21" x14ac:dyDescent="0.25">
      <c r="A35" s="169" t="s">
        <v>478</v>
      </c>
      <c r="B35" s="325" t="str">
        <f>IF((1+B17)*(1+B26)-1=0,"",(1+B17)*(1+B26)-1)</f>
        <v/>
      </c>
      <c r="C35" s="326" t="str">
        <f t="shared" si="5"/>
        <v/>
      </c>
      <c r="D35" s="326" t="str">
        <f t="shared" si="5"/>
        <v/>
      </c>
      <c r="E35" s="326" t="str">
        <f t="shared" si="5"/>
        <v/>
      </c>
      <c r="F35" s="326" t="str">
        <f t="shared" si="5"/>
        <v/>
      </c>
      <c r="G35" s="326" t="str">
        <f t="shared" si="5"/>
        <v/>
      </c>
      <c r="H35" s="326" t="str">
        <f t="shared" si="5"/>
        <v/>
      </c>
      <c r="I35" s="326" t="str">
        <f t="shared" si="5"/>
        <v/>
      </c>
      <c r="J35" s="326" t="str">
        <f t="shared" si="5"/>
        <v/>
      </c>
      <c r="K35" s="326" t="str">
        <f t="shared" si="5"/>
        <v/>
      </c>
      <c r="L35" s="326" t="str">
        <f t="shared" si="5"/>
        <v/>
      </c>
      <c r="M35" s="326" t="str">
        <f t="shared" si="5"/>
        <v/>
      </c>
      <c r="N35" s="326" t="str">
        <f t="shared" si="5"/>
        <v/>
      </c>
      <c r="O35" s="326" t="str">
        <f t="shared" si="5"/>
        <v/>
      </c>
      <c r="P35" s="326" t="str">
        <f t="shared" si="5"/>
        <v/>
      </c>
      <c r="Q35" s="326" t="str">
        <f t="shared" si="5"/>
        <v/>
      </c>
      <c r="R35" s="326" t="str">
        <f t="shared" si="5"/>
        <v/>
      </c>
      <c r="S35" s="326" t="str">
        <f t="shared" si="5"/>
        <v/>
      </c>
      <c r="T35" s="327" t="str">
        <f t="shared" si="5"/>
        <v/>
      </c>
      <c r="U35" s="328" t="str">
        <f>IF((1+U17)*(1+U26)-1=0,"",(1+U17)*(1+U26)-1)</f>
        <v/>
      </c>
    </row>
    <row r="36" spans="1:21" ht="15.6" x14ac:dyDescent="0.25">
      <c r="A36" s="285" t="s">
        <v>95</v>
      </c>
      <c r="B36" s="309" t="str">
        <f t="shared" ref="B36:U36" si="6">IF((1+B18)*(1+B27)-1=0,"",(1+B18)*(1+B27)-1)</f>
        <v/>
      </c>
      <c r="C36" s="310" t="str">
        <f t="shared" si="6"/>
        <v/>
      </c>
      <c r="D36" s="310" t="str">
        <f t="shared" si="6"/>
        <v/>
      </c>
      <c r="E36" s="310" t="str">
        <f t="shared" si="6"/>
        <v/>
      </c>
      <c r="F36" s="310" t="str">
        <f t="shared" si="6"/>
        <v/>
      </c>
      <c r="G36" s="310" t="str">
        <f t="shared" si="6"/>
        <v/>
      </c>
      <c r="H36" s="310" t="str">
        <f t="shared" si="6"/>
        <v/>
      </c>
      <c r="I36" s="310" t="str">
        <f t="shared" si="6"/>
        <v/>
      </c>
      <c r="J36" s="310" t="str">
        <f t="shared" si="6"/>
        <v/>
      </c>
      <c r="K36" s="310" t="str">
        <f t="shared" si="6"/>
        <v/>
      </c>
      <c r="L36" s="310" t="str">
        <f t="shared" si="6"/>
        <v/>
      </c>
      <c r="M36" s="310" t="str">
        <f t="shared" si="6"/>
        <v/>
      </c>
      <c r="N36" s="310" t="str">
        <f t="shared" si="6"/>
        <v/>
      </c>
      <c r="O36" s="310" t="str">
        <f t="shared" si="6"/>
        <v/>
      </c>
      <c r="P36" s="310" t="str">
        <f t="shared" si="6"/>
        <v/>
      </c>
      <c r="Q36" s="310" t="str">
        <f t="shared" si="6"/>
        <v/>
      </c>
      <c r="R36" s="310" t="str">
        <f t="shared" si="6"/>
        <v/>
      </c>
      <c r="S36" s="310" t="str">
        <f t="shared" si="6"/>
        <v/>
      </c>
      <c r="T36" s="311" t="str">
        <f t="shared" si="6"/>
        <v/>
      </c>
      <c r="U36" s="262" t="str">
        <f t="shared" si="6"/>
        <v/>
      </c>
    </row>
    <row r="39" spans="1:21" ht="16.2" thickBot="1" x14ac:dyDescent="0.35">
      <c r="A39" s="323" t="s">
        <v>473</v>
      </c>
      <c r="B39" s="39"/>
      <c r="C39" s="39"/>
      <c r="D39" s="39"/>
    </row>
    <row r="40" spans="1:21" ht="16.2" thickBot="1" x14ac:dyDescent="0.3">
      <c r="A40" s="321" t="s">
        <v>477</v>
      </c>
    </row>
    <row r="41" spans="1:21" x14ac:dyDescent="0.25">
      <c r="A41" s="1" t="s">
        <v>456</v>
      </c>
    </row>
    <row r="42" spans="1:21" x14ac:dyDescent="0.25">
      <c r="A42" s="1" t="s">
        <v>457</v>
      </c>
    </row>
    <row r="43" spans="1:21" x14ac:dyDescent="0.25">
      <c r="A43" s="1" t="s">
        <v>458</v>
      </c>
    </row>
    <row r="44" spans="1:21" x14ac:dyDescent="0.25">
      <c r="A44" s="1" t="s">
        <v>459</v>
      </c>
    </row>
    <row r="45" spans="1:21" x14ac:dyDescent="0.25">
      <c r="A45" s="1" t="s">
        <v>460</v>
      </c>
    </row>
    <row r="46" spans="1:21" x14ac:dyDescent="0.25">
      <c r="A46" s="1" t="s">
        <v>461</v>
      </c>
    </row>
    <row r="47" spans="1:21" ht="15.6" thickBot="1" x14ac:dyDescent="0.3"/>
    <row r="48" spans="1:21" ht="16.2" thickBot="1" x14ac:dyDescent="0.3">
      <c r="A48" s="322" t="s">
        <v>471</v>
      </c>
    </row>
    <row r="49" spans="1:1" x14ac:dyDescent="0.25">
      <c r="A49" s="1" t="s">
        <v>462</v>
      </c>
    </row>
    <row r="50" spans="1:1" x14ac:dyDescent="0.25">
      <c r="A50" s="1" t="s">
        <v>463</v>
      </c>
    </row>
    <row r="51" spans="1:1" x14ac:dyDescent="0.25">
      <c r="A51" s="1" t="s">
        <v>464</v>
      </c>
    </row>
    <row r="52" spans="1:1" ht="15.6" thickBot="1" x14ac:dyDescent="0.3"/>
    <row r="53" spans="1:1" ht="16.2" thickBot="1" x14ac:dyDescent="0.3">
      <c r="A53" s="322" t="s">
        <v>472</v>
      </c>
    </row>
    <row r="54" spans="1:1" x14ac:dyDescent="0.25">
      <c r="A54" s="1" t="s">
        <v>465</v>
      </c>
    </row>
    <row r="55" spans="1:1" x14ac:dyDescent="0.25">
      <c r="A55" s="1" t="s">
        <v>466</v>
      </c>
    </row>
    <row r="56" spans="1:1" x14ac:dyDescent="0.25">
      <c r="A56" s="1" t="s">
        <v>467</v>
      </c>
    </row>
    <row r="57" spans="1:1" x14ac:dyDescent="0.25">
      <c r="A57" s="1" t="s">
        <v>468</v>
      </c>
    </row>
    <row r="58" spans="1:1" x14ac:dyDescent="0.25">
      <c r="A58" s="1" t="s">
        <v>469</v>
      </c>
    </row>
    <row r="59" spans="1:1" ht="15.6" thickBot="1" x14ac:dyDescent="0.3"/>
    <row r="60" spans="1:1" ht="16.2" thickBot="1" x14ac:dyDescent="0.3">
      <c r="A60" s="322" t="s">
        <v>474</v>
      </c>
    </row>
    <row r="61" spans="1:1" x14ac:dyDescent="0.25">
      <c r="A61" s="1" t="s">
        <v>470</v>
      </c>
    </row>
    <row r="63" spans="1:1" x14ac:dyDescent="0.25">
      <c r="A63" s="1" t="s">
        <v>475</v>
      </c>
    </row>
    <row r="65" spans="1:1" x14ac:dyDescent="0.25">
      <c r="A65" s="1" t="s">
        <v>239</v>
      </c>
    </row>
    <row r="66" spans="1:1" ht="15.6" x14ac:dyDescent="0.25">
      <c r="A66" s="18"/>
    </row>
    <row r="67" spans="1:1" x14ac:dyDescent="0.25">
      <c r="A67" s="4" t="s">
        <v>101</v>
      </c>
    </row>
    <row r="68" spans="1:1" ht="15.6" x14ac:dyDescent="0.25">
      <c r="A68" s="16"/>
    </row>
  </sheetData>
  <sheetProtection algorithmName="SHA-512" hashValue="JEk8tEF1FJVby30n8u3Q4OTghIejcJsqTvNPEZSdzSuC9RKMlqaMYmRr0618YyA817ebjtF8zNQBCYg377TWTw==" saltValue="kUAZgEbUtNSK0Mog4BzYxQ==" spinCount="100000" sheet="1" objects="1" scenarios="1"/>
  <pageMargins left="0.7" right="0.7" top="0.75" bottom="0.75" header="0.3" footer="0.3"/>
  <pageSetup paperSize="5" scale="49" fitToHeight="2" orientation="landscape" horizontalDpi="1200" verticalDpi="1200" r:id="rId1"/>
  <headerFooter>
    <oddFooter>&amp;L&amp;"Arial,Regular"&amp;12&amp;A
Version Date: July 1, 2024&amp;R&amp;"Arial,Regular"&amp;12Page &amp;P</oddFooter>
  </headerFooter>
  <rowBreaks count="1" manualBreakCount="1">
    <brk id="63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C1FB3DD-3392-4382-9BC1-9D3DB73B3ABC}">
            <xm:f>('Cover-Input Page'!$C$15="Large Group Only")</xm:f>
            <x14:dxf>
              <fill>
                <patternFill>
                  <bgColor theme="1" tint="0.34998626667073579"/>
                </patternFill>
              </fill>
            </x14:dxf>
          </x14:cfRule>
          <xm:sqref>I12:T18 I21:T27 I30:T36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C204-479D-4CAF-BEA0-716DD9865836}">
  <sheetPr codeName="Sheet7"/>
  <dimension ref="A1:H45"/>
  <sheetViews>
    <sheetView zoomScale="85" zoomScaleNormal="85" workbookViewId="0"/>
  </sheetViews>
  <sheetFormatPr defaultColWidth="10.6640625" defaultRowHeight="15" x14ac:dyDescent="0.25"/>
  <cols>
    <col min="1" max="1" width="23.44140625" style="194" customWidth="1"/>
    <col min="2" max="2" width="28.88671875" style="194" customWidth="1"/>
    <col min="3" max="7" width="22.44140625" style="194" customWidth="1"/>
    <col min="8" max="13" width="11.6640625" style="194" customWidth="1"/>
    <col min="14" max="15" width="12" style="194" customWidth="1"/>
    <col min="16" max="16384" width="10.6640625" style="194"/>
  </cols>
  <sheetData>
    <row r="1" spans="1:8" ht="15.6" x14ac:dyDescent="0.3">
      <c r="A1" s="164" t="s">
        <v>240</v>
      </c>
      <c r="B1" s="1"/>
    </row>
    <row r="2" spans="1:8" x14ac:dyDescent="0.25">
      <c r="A2" s="193" t="s">
        <v>203</v>
      </c>
      <c r="B2" s="92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</row>
    <row r="3" spans="1:8" x14ac:dyDescent="0.25">
      <c r="A3" s="193" t="s">
        <v>241</v>
      </c>
      <c r="B3" s="92" t="str">
        <f>IF(ISBLANK('Cover-Input Page'!$C$11), "SERFF Tracking Number cannot be left blank.  Please fill out cell C11 on the &lt;Cover-Input Page&gt; Tab.", 'Cover-Input Page'!$C$11)</f>
        <v>SERFF Tracking Number cannot be left blank.  Please fill out cell C11 on the &lt;Cover-Input Page&gt; Tab.</v>
      </c>
    </row>
    <row r="5" spans="1:8" ht="15.6" x14ac:dyDescent="0.3">
      <c r="A5" s="195" t="s">
        <v>242</v>
      </c>
    </row>
    <row r="7" spans="1:8" ht="15.6" x14ac:dyDescent="0.3">
      <c r="A7" s="196">
        <v>1</v>
      </c>
      <c r="B7" s="197">
        <v>2</v>
      </c>
      <c r="C7" s="197">
        <v>3</v>
      </c>
      <c r="D7" s="197">
        <v>4</v>
      </c>
      <c r="E7" s="197">
        <v>5</v>
      </c>
      <c r="F7" s="197">
        <v>6</v>
      </c>
      <c r="G7" s="198">
        <v>7</v>
      </c>
    </row>
    <row r="8" spans="1:8" ht="93.6" x14ac:dyDescent="0.25">
      <c r="A8" s="199" t="s">
        <v>243</v>
      </c>
      <c r="B8" s="200" t="s">
        <v>244</v>
      </c>
      <c r="C8" s="200" t="s">
        <v>245</v>
      </c>
      <c r="D8" s="200" t="s">
        <v>246</v>
      </c>
      <c r="E8" s="200" t="s">
        <v>247</v>
      </c>
      <c r="F8" s="200" t="s">
        <v>248</v>
      </c>
      <c r="G8" s="201" t="s">
        <v>249</v>
      </c>
    </row>
    <row r="9" spans="1:8" x14ac:dyDescent="0.25">
      <c r="A9" s="202" t="s">
        <v>250</v>
      </c>
      <c r="B9" s="203"/>
      <c r="C9" s="204">
        <f>IFERROR(B9/B$21, 0)</f>
        <v>0</v>
      </c>
      <c r="D9" s="203"/>
      <c r="E9" s="203"/>
      <c r="F9" s="205"/>
      <c r="G9" s="206"/>
      <c r="H9" s="207"/>
    </row>
    <row r="10" spans="1:8" x14ac:dyDescent="0.25">
      <c r="A10" s="208" t="s">
        <v>251</v>
      </c>
      <c r="B10" s="209"/>
      <c r="C10" s="210">
        <f t="shared" ref="C10:C20" si="0">IFERROR(B10/B$21, 0)</f>
        <v>0</v>
      </c>
      <c r="D10" s="209"/>
      <c r="E10" s="209"/>
      <c r="F10" s="211"/>
      <c r="G10" s="212"/>
      <c r="H10" s="207"/>
    </row>
    <row r="11" spans="1:8" x14ac:dyDescent="0.25">
      <c r="A11" s="208" t="s">
        <v>252</v>
      </c>
      <c r="B11" s="209"/>
      <c r="C11" s="210">
        <f t="shared" si="0"/>
        <v>0</v>
      </c>
      <c r="D11" s="209"/>
      <c r="E11" s="209"/>
      <c r="F11" s="211"/>
      <c r="G11" s="212"/>
      <c r="H11" s="207"/>
    </row>
    <row r="12" spans="1:8" x14ac:dyDescent="0.25">
      <c r="A12" s="208" t="s">
        <v>253</v>
      </c>
      <c r="B12" s="209"/>
      <c r="C12" s="210">
        <f t="shared" si="0"/>
        <v>0</v>
      </c>
      <c r="D12" s="209"/>
      <c r="E12" s="209"/>
      <c r="F12" s="211"/>
      <c r="G12" s="212"/>
      <c r="H12" s="207"/>
    </row>
    <row r="13" spans="1:8" x14ac:dyDescent="0.25">
      <c r="A13" s="208" t="s">
        <v>254</v>
      </c>
      <c r="B13" s="209"/>
      <c r="C13" s="210">
        <f t="shared" si="0"/>
        <v>0</v>
      </c>
      <c r="D13" s="209"/>
      <c r="E13" s="209"/>
      <c r="F13" s="211"/>
      <c r="G13" s="212"/>
      <c r="H13" s="207"/>
    </row>
    <row r="14" spans="1:8" x14ac:dyDescent="0.25">
      <c r="A14" s="208" t="s">
        <v>255</v>
      </c>
      <c r="B14" s="209"/>
      <c r="C14" s="210">
        <f t="shared" si="0"/>
        <v>0</v>
      </c>
      <c r="D14" s="209"/>
      <c r="E14" s="209"/>
      <c r="F14" s="211"/>
      <c r="G14" s="212"/>
      <c r="H14" s="207"/>
    </row>
    <row r="15" spans="1:8" x14ac:dyDescent="0.25">
      <c r="A15" s="208" t="s">
        <v>256</v>
      </c>
      <c r="B15" s="209"/>
      <c r="C15" s="210">
        <f t="shared" si="0"/>
        <v>0</v>
      </c>
      <c r="D15" s="209"/>
      <c r="E15" s="209"/>
      <c r="F15" s="211"/>
      <c r="G15" s="212"/>
      <c r="H15" s="207"/>
    </row>
    <row r="16" spans="1:8" x14ac:dyDescent="0.25">
      <c r="A16" s="208" t="s">
        <v>257</v>
      </c>
      <c r="B16" s="209"/>
      <c r="C16" s="210">
        <f t="shared" si="0"/>
        <v>0</v>
      </c>
      <c r="D16" s="209"/>
      <c r="E16" s="209"/>
      <c r="F16" s="211"/>
      <c r="G16" s="212"/>
      <c r="H16" s="207"/>
    </row>
    <row r="17" spans="1:8" x14ac:dyDescent="0.25">
      <c r="A17" s="208" t="s">
        <v>258</v>
      </c>
      <c r="B17" s="209"/>
      <c r="C17" s="210">
        <f t="shared" si="0"/>
        <v>0</v>
      </c>
      <c r="D17" s="209"/>
      <c r="E17" s="209"/>
      <c r="F17" s="211"/>
      <c r="G17" s="212"/>
      <c r="H17" s="207"/>
    </row>
    <row r="18" spans="1:8" x14ac:dyDescent="0.25">
      <c r="A18" s="208" t="s">
        <v>259</v>
      </c>
      <c r="B18" s="209"/>
      <c r="C18" s="210">
        <f t="shared" si="0"/>
        <v>0</v>
      </c>
      <c r="D18" s="209"/>
      <c r="E18" s="209"/>
      <c r="F18" s="211"/>
      <c r="G18" s="212"/>
      <c r="H18" s="207"/>
    </row>
    <row r="19" spans="1:8" x14ac:dyDescent="0.25">
      <c r="A19" s="208" t="s">
        <v>260</v>
      </c>
      <c r="B19" s="209"/>
      <c r="C19" s="210">
        <f t="shared" si="0"/>
        <v>0</v>
      </c>
      <c r="D19" s="209"/>
      <c r="E19" s="209"/>
      <c r="F19" s="211"/>
      <c r="G19" s="212"/>
      <c r="H19" s="207"/>
    </row>
    <row r="20" spans="1:8" x14ac:dyDescent="0.25">
      <c r="A20" s="213" t="s">
        <v>261</v>
      </c>
      <c r="B20" s="214"/>
      <c r="C20" s="215">
        <f t="shared" si="0"/>
        <v>0</v>
      </c>
      <c r="D20" s="214"/>
      <c r="E20" s="214"/>
      <c r="F20" s="216"/>
      <c r="G20" s="217"/>
      <c r="H20" s="207"/>
    </row>
    <row r="21" spans="1:8" ht="15.6" x14ac:dyDescent="0.3">
      <c r="A21" s="218" t="s">
        <v>262</v>
      </c>
      <c r="B21" s="219">
        <f>SUM(B9:B20)</f>
        <v>0</v>
      </c>
      <c r="C21" s="220">
        <f>SUM(C9:C20)</f>
        <v>0</v>
      </c>
      <c r="D21" s="219">
        <f>SUM(D9:D20)</f>
        <v>0</v>
      </c>
      <c r="E21" s="219">
        <f>SUM(E9:E20)</f>
        <v>0</v>
      </c>
      <c r="F21" s="221">
        <f>IFERROR((SUM($D$9:$E$9)*F9+SUM($D$10:$E$10)*F10+SUM($D$11:$E$11)*F11+SUM($D$12:$E$12)*F12+SUM($D$13:$E$13)*F13+SUM($D$14:$E$14)*F14+SUM($D$15:$E$15)*F15+SUM($D$16:$E$16)*F16+SUM($D$17:$E$17)*F17+SUM($D$18:$E$18)*F18+SUM($D$19:$E$19)*F19+SUM($D$20:$E$20)*F20)/SUM($D$21:$E$21), 0)</f>
        <v>0</v>
      </c>
      <c r="G21" s="222">
        <f>IFERROR((SUM($D$9:$E$9)*G9+SUM($D$10:$E$10)*G10+SUM($D$11:$E$11)*G11+SUM($D$12:$E$12)*G12+SUM($D$13:$E$13)*G13+SUM($D$14:$E$14)*G14+SUM($D$15:$E$15)*G15+SUM($D$16:$E$16)*G16+SUM($D$17:$E$17)*G17+SUM($D$18:$E$18)*G18+SUM($D$19:$E$19)*G19+SUM($D$20:$E$20)*G20)/SUM($D$21:$E$21), 0)</f>
        <v>0</v>
      </c>
    </row>
    <row r="24" spans="1:8" ht="15.6" x14ac:dyDescent="0.3">
      <c r="A24" s="195" t="s">
        <v>406</v>
      </c>
    </row>
    <row r="25" spans="1:8" ht="15.6" x14ac:dyDescent="0.3">
      <c r="A25" s="195" t="s">
        <v>263</v>
      </c>
    </row>
    <row r="26" spans="1:8" ht="15.6" x14ac:dyDescent="0.3">
      <c r="A26" s="195" t="s">
        <v>264</v>
      </c>
    </row>
    <row r="27" spans="1:8" ht="15.6" x14ac:dyDescent="0.3">
      <c r="A27" s="195" t="s">
        <v>265</v>
      </c>
    </row>
    <row r="29" spans="1:8" ht="18" x14ac:dyDescent="0.3">
      <c r="A29" s="196" t="s">
        <v>266</v>
      </c>
      <c r="B29" s="223" t="s">
        <v>267</v>
      </c>
      <c r="C29" s="198" t="s">
        <v>268</v>
      </c>
    </row>
    <row r="30" spans="1:8" x14ac:dyDescent="0.25">
      <c r="A30" s="224">
        <v>1</v>
      </c>
      <c r="B30" s="225"/>
      <c r="C30" s="182"/>
    </row>
    <row r="31" spans="1:8" x14ac:dyDescent="0.25">
      <c r="A31" s="226">
        <f>A30+1</f>
        <v>2</v>
      </c>
      <c r="B31" s="227"/>
      <c r="C31" s="186"/>
    </row>
    <row r="32" spans="1:8" x14ac:dyDescent="0.25">
      <c r="A32" s="226">
        <f t="shared" ref="A32:A39" si="1">A31+1</f>
        <v>3</v>
      </c>
      <c r="B32" s="227"/>
      <c r="C32" s="186"/>
    </row>
    <row r="33" spans="1:3" x14ac:dyDescent="0.25">
      <c r="A33" s="226">
        <f t="shared" si="1"/>
        <v>4</v>
      </c>
      <c r="B33" s="227"/>
      <c r="C33" s="186"/>
    </row>
    <row r="34" spans="1:3" x14ac:dyDescent="0.25">
      <c r="A34" s="226">
        <f t="shared" si="1"/>
        <v>5</v>
      </c>
      <c r="B34" s="227"/>
      <c r="C34" s="186"/>
    </row>
    <row r="35" spans="1:3" x14ac:dyDescent="0.25">
      <c r="A35" s="226">
        <f t="shared" si="1"/>
        <v>6</v>
      </c>
      <c r="B35" s="227"/>
      <c r="C35" s="186"/>
    </row>
    <row r="36" spans="1:3" x14ac:dyDescent="0.25">
      <c r="A36" s="226">
        <f t="shared" si="1"/>
        <v>7</v>
      </c>
      <c r="B36" s="227"/>
      <c r="C36" s="186"/>
    </row>
    <row r="37" spans="1:3" x14ac:dyDescent="0.25">
      <c r="A37" s="226">
        <f t="shared" si="1"/>
        <v>8</v>
      </c>
      <c r="B37" s="227"/>
      <c r="C37" s="186"/>
    </row>
    <row r="38" spans="1:3" x14ac:dyDescent="0.25">
      <c r="A38" s="226">
        <f t="shared" si="1"/>
        <v>9</v>
      </c>
      <c r="B38" s="227"/>
      <c r="C38" s="186"/>
    </row>
    <row r="39" spans="1:3" x14ac:dyDescent="0.25">
      <c r="A39" s="226">
        <f t="shared" si="1"/>
        <v>10</v>
      </c>
      <c r="B39" s="227"/>
      <c r="C39" s="186"/>
    </row>
    <row r="40" spans="1:3" ht="15.6" x14ac:dyDescent="0.3">
      <c r="A40" s="228" t="s">
        <v>269</v>
      </c>
      <c r="B40" s="229"/>
      <c r="C40" s="336">
        <f>(1+C30)*(1+C31)*(1+C32)*(1+C33)*(1+C34)*(1+C35)*(1+C36)*(1+C37)*(1+C38)*(1+C39)-1</f>
        <v>0</v>
      </c>
    </row>
    <row r="42" spans="1:3" ht="17.399999999999999" x14ac:dyDescent="0.25">
      <c r="A42" s="230" t="s">
        <v>270</v>
      </c>
    </row>
    <row r="44" spans="1:3" x14ac:dyDescent="0.25">
      <c r="A44" s="4" t="s">
        <v>101</v>
      </c>
    </row>
    <row r="45" spans="1:3" ht="15.6" x14ac:dyDescent="0.25">
      <c r="A45" s="16"/>
    </row>
  </sheetData>
  <sheetProtection algorithmName="SHA-512" hashValue="99cnCojHEZASgOTawNbhdszonZBz9XniMGLycrRf9wXQSITrJF32THWAc53f898HgqPpaoDqK6NZD2t+RvLNVQ==" saltValue="skLwT0rNU5Eozi/Yxq345Q==" spinCount="100000" sheet="1" objects="1" scenarios="1"/>
  <pageMargins left="0.7" right="0.7" top="0.75" bottom="0.75" header="0.3" footer="0.3"/>
  <pageSetup paperSize="5" scale="77" fitToHeight="2" orientation="landscape" horizontalDpi="1200" verticalDpi="1200" r:id="rId1"/>
  <headerFooter>
    <oddFooter>&amp;L&amp;"Arial,Regular"&amp;12&amp;A
Version Date: July 1, 2024&amp;R&amp;"Arial,Regular"&amp;12Page &amp;P</oddFooter>
  </headerFooter>
  <rowBreaks count="1" manualBreakCount="1">
    <brk id="23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97F16-D888-475B-92BA-2E8E2B6BA7B8}">
  <sheetPr codeName="Sheet8"/>
  <dimension ref="A1:L40"/>
  <sheetViews>
    <sheetView zoomScale="85" zoomScaleNormal="85" workbookViewId="0"/>
  </sheetViews>
  <sheetFormatPr defaultColWidth="10.6640625" defaultRowHeight="15" x14ac:dyDescent="0.25"/>
  <cols>
    <col min="1" max="1" width="50.109375" style="1" customWidth="1"/>
    <col min="2" max="2" width="33.33203125" style="1" customWidth="1"/>
    <col min="3" max="3" width="15.33203125" style="1" customWidth="1"/>
    <col min="4" max="4" width="21.6640625" style="1" customWidth="1"/>
    <col min="5" max="7" width="31.33203125" style="33" customWidth="1"/>
    <col min="8" max="8" width="23.44140625" style="33" customWidth="1"/>
    <col min="9" max="16384" width="10.6640625" style="1"/>
  </cols>
  <sheetData>
    <row r="1" spans="1:8" ht="15.6" x14ac:dyDescent="0.3">
      <c r="A1" s="174" t="s">
        <v>202</v>
      </c>
    </row>
    <row r="2" spans="1:8" x14ac:dyDescent="0.25">
      <c r="A2" s="163" t="s">
        <v>203</v>
      </c>
      <c r="B2" s="92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</row>
    <row r="3" spans="1:8" x14ac:dyDescent="0.25">
      <c r="A3" s="193" t="s">
        <v>241</v>
      </c>
      <c r="B3" s="92" t="str">
        <f>IF(ISBLANK('Cover-Input Page'!$C$11), "SERFF Tracking Number cannot be left blank.  Please fill out cell C11 on the &lt;Cover-Input Page&gt; Tab.", 'Cover-Input Page'!$C$11)</f>
        <v>SERFF Tracking Number cannot be left blank.  Please fill out cell C11 on the &lt;Cover-Input Page&gt; Tab.</v>
      </c>
    </row>
    <row r="4" spans="1:8" x14ac:dyDescent="0.25">
      <c r="A4" s="163"/>
    </row>
    <row r="5" spans="1:8" ht="15.6" x14ac:dyDescent="0.3">
      <c r="A5" s="6"/>
    </row>
    <row r="6" spans="1:8" ht="15.6" x14ac:dyDescent="0.3">
      <c r="A6" s="16"/>
      <c r="E6" s="273" t="s">
        <v>271</v>
      </c>
      <c r="F6" s="273" t="s">
        <v>272</v>
      </c>
      <c r="G6" s="271" t="s">
        <v>273</v>
      </c>
    </row>
    <row r="7" spans="1:8" ht="15.6" x14ac:dyDescent="0.3">
      <c r="A7" s="6" t="s">
        <v>274</v>
      </c>
    </row>
    <row r="8" spans="1:8" ht="15.6" x14ac:dyDescent="0.25">
      <c r="A8" s="16"/>
    </row>
    <row r="9" spans="1:8" ht="15.6" x14ac:dyDescent="0.3">
      <c r="A9" s="16" t="s">
        <v>275</v>
      </c>
      <c r="E9" s="276"/>
      <c r="F9" s="276"/>
      <c r="G9" s="276"/>
      <c r="H9" s="277" t="str">
        <f>IF(AND(E9="", F9="", G9=""), "If the dental plan/dental insurer cannot provide the information, please explain in Column G.", 0)</f>
        <v>If the dental plan/dental insurer cannot provide the information, please explain in Column G.</v>
      </c>
    </row>
    <row r="10" spans="1:8" ht="15.6" x14ac:dyDescent="0.3">
      <c r="A10" s="16" t="s">
        <v>276</v>
      </c>
      <c r="E10" s="276"/>
      <c r="F10" s="276"/>
      <c r="G10" s="276"/>
      <c r="H10" s="277" t="str">
        <f>IF(AND(E10="", F10="", G10=""), "If the dental plan/dental insurer cannot provide the information, please explain in Column G.", 0)</f>
        <v>If the dental plan/dental insurer cannot provide the information, please explain in Column G.</v>
      </c>
    </row>
    <row r="11" spans="1:8" ht="15.6" x14ac:dyDescent="0.3">
      <c r="A11" s="16" t="s">
        <v>277</v>
      </c>
      <c r="E11" s="276"/>
      <c r="F11" s="276"/>
      <c r="G11" s="276"/>
      <c r="H11" s="277" t="str">
        <f>IF(AND(E11="", F11="", G11=""), "If the dental plan/dental insurer cannot provide the information, please explain in Column G.", 0)</f>
        <v>If the dental plan/dental insurer cannot provide the information, please explain in Column G.</v>
      </c>
    </row>
    <row r="12" spans="1:8" ht="15.6" x14ac:dyDescent="0.25">
      <c r="A12" s="286" t="s">
        <v>278</v>
      </c>
      <c r="E12" s="1"/>
      <c r="F12" s="1"/>
      <c r="G12" s="1"/>
      <c r="H12" s="1"/>
    </row>
    <row r="13" spans="1:8" ht="15.6" x14ac:dyDescent="0.25">
      <c r="A13" s="286" t="s">
        <v>279</v>
      </c>
      <c r="E13" s="1"/>
      <c r="F13" s="1"/>
      <c r="G13" s="1"/>
      <c r="H13" s="1"/>
    </row>
    <row r="14" spans="1:8" ht="15.6" x14ac:dyDescent="0.25">
      <c r="A14" s="286" t="s">
        <v>280</v>
      </c>
      <c r="E14" s="1"/>
      <c r="F14" s="1"/>
      <c r="G14" s="1"/>
      <c r="H14" s="1"/>
    </row>
    <row r="15" spans="1:8" ht="15.6" x14ac:dyDescent="0.25">
      <c r="A15" s="286" t="s">
        <v>281</v>
      </c>
      <c r="E15" s="1"/>
      <c r="F15" s="1"/>
      <c r="G15" s="1"/>
      <c r="H15" s="1"/>
    </row>
    <row r="16" spans="1:8" x14ac:dyDescent="0.25">
      <c r="A16" s="287" t="s">
        <v>282</v>
      </c>
      <c r="E16" s="1"/>
      <c r="F16" s="1"/>
      <c r="G16" s="1"/>
      <c r="H16" s="1"/>
    </row>
    <row r="17" spans="1:12" x14ac:dyDescent="0.25">
      <c r="A17" s="287" t="s">
        <v>283</v>
      </c>
      <c r="E17" s="1"/>
      <c r="F17" s="1"/>
      <c r="G17" s="1"/>
      <c r="H17" s="1"/>
    </row>
    <row r="18" spans="1:12" x14ac:dyDescent="0.25">
      <c r="A18" s="287" t="s">
        <v>284</v>
      </c>
      <c r="E18" s="1"/>
      <c r="F18" s="1"/>
      <c r="G18" s="1"/>
      <c r="H18" s="1"/>
    </row>
    <row r="19" spans="1:12" x14ac:dyDescent="0.25">
      <c r="A19" s="287" t="s">
        <v>285</v>
      </c>
      <c r="E19" s="1"/>
      <c r="F19" s="1"/>
      <c r="G19" s="1"/>
      <c r="H19" s="1"/>
    </row>
    <row r="20" spans="1:12" ht="15.6" x14ac:dyDescent="0.3">
      <c r="A20" s="287" t="s">
        <v>286</v>
      </c>
      <c r="E20" s="1"/>
      <c r="F20" s="1"/>
      <c r="G20" s="1"/>
      <c r="H20" s="1"/>
      <c r="I20" s="192"/>
      <c r="J20" s="192"/>
      <c r="K20" s="192"/>
      <c r="L20" s="192"/>
    </row>
    <row r="21" spans="1:12" ht="15.6" x14ac:dyDescent="0.3">
      <c r="A21" s="287" t="s">
        <v>287</v>
      </c>
      <c r="E21" s="1"/>
      <c r="F21" s="1"/>
      <c r="G21" s="1"/>
      <c r="H21" s="1"/>
      <c r="I21" s="192"/>
      <c r="J21" s="192"/>
      <c r="K21" s="192"/>
      <c r="L21" s="192"/>
    </row>
    <row r="22" spans="1:12" ht="15.6" x14ac:dyDescent="0.3">
      <c r="A22" s="192"/>
      <c r="B22" s="192"/>
      <c r="C22" s="192"/>
      <c r="E22" s="1"/>
      <c r="F22" s="1"/>
      <c r="G22" s="1"/>
      <c r="H22" s="1"/>
      <c r="I22" s="192"/>
      <c r="J22" s="192"/>
      <c r="K22" s="192"/>
      <c r="L22" s="192"/>
    </row>
    <row r="23" spans="1:12" ht="15.6" x14ac:dyDescent="0.3">
      <c r="A23" s="6" t="s">
        <v>288</v>
      </c>
      <c r="E23" s="1"/>
      <c r="F23" s="1"/>
      <c r="G23" s="1"/>
      <c r="H23" s="1"/>
      <c r="I23" s="192"/>
      <c r="J23" s="192"/>
      <c r="K23" s="192"/>
      <c r="L23" s="192"/>
    </row>
    <row r="24" spans="1:12" ht="15.6" x14ac:dyDescent="0.3">
      <c r="A24" s="6"/>
      <c r="E24" s="1"/>
      <c r="F24" s="1"/>
      <c r="G24" s="1"/>
      <c r="H24" s="1"/>
      <c r="I24" s="192"/>
      <c r="J24" s="192"/>
      <c r="K24" s="192"/>
      <c r="L24" s="192"/>
    </row>
    <row r="25" spans="1:12" ht="15.6" x14ac:dyDescent="0.3">
      <c r="A25" s="16" t="s">
        <v>289</v>
      </c>
      <c r="E25" s="276"/>
      <c r="F25" s="276"/>
      <c r="G25" s="276"/>
      <c r="H25" s="277" t="str">
        <f>IF(AND(E25="", F25="", G25=""), "If the dental plan/dental insurer cannot provide the information, please explain in Column G.", 0)</f>
        <v>If the dental plan/dental insurer cannot provide the information, please explain in Column G.</v>
      </c>
      <c r="I25" s="192"/>
      <c r="J25" s="192"/>
      <c r="K25" s="192"/>
      <c r="L25" s="192"/>
    </row>
    <row r="26" spans="1:12" ht="15.6" x14ac:dyDescent="0.3">
      <c r="A26" s="16" t="s">
        <v>290</v>
      </c>
      <c r="E26" s="276"/>
      <c r="F26" s="276"/>
      <c r="G26" s="276"/>
      <c r="H26" s="277" t="str">
        <f>IF(AND(E26="", F26="", G26=""), "If the dental plan/dental insurer cannot provide the information, please explain in Column G.", 0)</f>
        <v>If the dental plan/dental insurer cannot provide the information, please explain in Column G.</v>
      </c>
      <c r="I26" s="192"/>
      <c r="J26" s="192"/>
      <c r="K26" s="192"/>
      <c r="L26" s="192"/>
    </row>
    <row r="27" spans="1:12" ht="15.6" x14ac:dyDescent="0.3">
      <c r="A27" s="16" t="s">
        <v>291</v>
      </c>
      <c r="E27" s="276"/>
      <c r="F27" s="276"/>
      <c r="G27" s="276"/>
      <c r="H27" s="277" t="str">
        <f>IF(AND(E27="", F27="", G27=""), "If the dental plan/dental insurer cannot provide the information, please explain in Column G.", 0)</f>
        <v>If the dental plan/dental insurer cannot provide the information, please explain in Column G.</v>
      </c>
      <c r="I27" s="192"/>
      <c r="J27" s="192"/>
      <c r="K27" s="192"/>
      <c r="L27" s="192"/>
    </row>
    <row r="28" spans="1:12" ht="15.6" x14ac:dyDescent="0.3">
      <c r="A28" s="16" t="s">
        <v>292</v>
      </c>
      <c r="I28" s="192"/>
      <c r="J28" s="192"/>
      <c r="K28" s="192"/>
      <c r="L28" s="192"/>
    </row>
    <row r="29" spans="1:12" ht="15.6" x14ac:dyDescent="0.3">
      <c r="A29" s="278"/>
      <c r="B29" s="192"/>
      <c r="C29" s="192"/>
      <c r="D29" s="192"/>
      <c r="I29" s="192"/>
      <c r="J29" s="192"/>
      <c r="K29" s="192"/>
      <c r="L29" s="192"/>
    </row>
    <row r="30" spans="1:12" ht="15.6" x14ac:dyDescent="0.3">
      <c r="A30" s="4" t="s">
        <v>101</v>
      </c>
      <c r="B30" s="192"/>
      <c r="C30" s="192"/>
      <c r="D30" s="192"/>
      <c r="I30" s="192"/>
      <c r="J30" s="192"/>
      <c r="K30" s="192"/>
      <c r="L30" s="192"/>
    </row>
    <row r="31" spans="1:12" ht="15.6" x14ac:dyDescent="0.3">
      <c r="A31" s="192"/>
      <c r="B31" s="192"/>
      <c r="C31" s="192"/>
      <c r="D31" s="192"/>
      <c r="I31" s="192"/>
      <c r="J31" s="192"/>
      <c r="K31" s="192"/>
      <c r="L31" s="192"/>
    </row>
    <row r="32" spans="1:12" ht="15.6" x14ac:dyDescent="0.3">
      <c r="A32" s="192"/>
      <c r="B32" s="192"/>
      <c r="C32" s="192"/>
      <c r="D32" s="192"/>
    </row>
    <row r="33" spans="1:4" ht="15.6" x14ac:dyDescent="0.3">
      <c r="A33" s="192"/>
      <c r="B33" s="192"/>
      <c r="C33" s="192"/>
      <c r="D33" s="192"/>
    </row>
    <row r="34" spans="1:4" ht="15.6" x14ac:dyDescent="0.3">
      <c r="A34" s="192"/>
      <c r="B34" s="192"/>
      <c r="C34" s="192"/>
      <c r="D34" s="192"/>
    </row>
    <row r="35" spans="1:4" ht="15.6" x14ac:dyDescent="0.3">
      <c r="A35" s="192"/>
      <c r="B35" s="192"/>
      <c r="C35" s="192"/>
      <c r="D35" s="192"/>
    </row>
    <row r="36" spans="1:4" ht="15.6" x14ac:dyDescent="0.3">
      <c r="A36" s="192"/>
      <c r="B36" s="192"/>
      <c r="C36" s="192"/>
      <c r="D36" s="192"/>
    </row>
    <row r="37" spans="1:4" ht="15.6" x14ac:dyDescent="0.3">
      <c r="A37" s="192"/>
      <c r="B37" s="192"/>
      <c r="C37" s="192"/>
      <c r="D37" s="192"/>
    </row>
    <row r="38" spans="1:4" ht="15.6" x14ac:dyDescent="0.3">
      <c r="A38" s="192"/>
      <c r="B38" s="192"/>
      <c r="C38" s="192"/>
      <c r="D38" s="192"/>
    </row>
    <row r="39" spans="1:4" ht="15.6" x14ac:dyDescent="0.3">
      <c r="A39" s="192"/>
      <c r="B39" s="192"/>
      <c r="C39" s="192"/>
      <c r="D39" s="192"/>
    </row>
    <row r="40" spans="1:4" ht="15.6" x14ac:dyDescent="0.3">
      <c r="A40" s="192"/>
      <c r="B40" s="192"/>
      <c r="C40" s="192"/>
      <c r="D40" s="192"/>
    </row>
  </sheetData>
  <sheetProtection algorithmName="SHA-512" hashValue="OSNH/fXurGx0mzkVtMiUbZ4EWHDyBZeX6CjnrlSmlzKbEPPQa8P+0YImY+qAUoWRxUubJJaUZtNl0YgaxNq7/A==" saltValue="Jo9q2Diu8NiAuALKxUPCXw==" spinCount="100000" sheet="1" objects="1" scenarios="1"/>
  <pageMargins left="0.7" right="0.7" top="0.75" bottom="0.75" header="0.3" footer="0.3"/>
  <pageSetup paperSize="5" scale="61" orientation="landscape" horizontalDpi="1200" verticalDpi="1200" r:id="rId1"/>
  <headerFooter>
    <oddFooter>&amp;L&amp;"Arial,Regular"&amp;12&amp;A
Version Date: July 1, 2024&amp;R&amp;"Arial,Regular"&amp;12Page &amp;P</oddFooter>
  </headerFooter>
  <rowBreaks count="1" manualBreakCount="1">
    <brk id="53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5F97-8C2D-480C-8F83-687566D236E4}">
  <sheetPr codeName="Sheet2"/>
  <dimension ref="A1:N59"/>
  <sheetViews>
    <sheetView zoomScale="85" zoomScaleNormal="85" workbookViewId="0"/>
  </sheetViews>
  <sheetFormatPr defaultColWidth="11.33203125" defaultRowHeight="15" x14ac:dyDescent="0.25"/>
  <cols>
    <col min="1" max="1" width="26.6640625" style="33" customWidth="1"/>
    <col min="2" max="2" width="20.88671875" style="33" customWidth="1"/>
    <col min="3" max="3" width="25.5546875" style="33" customWidth="1"/>
    <col min="4" max="4" width="25.6640625" style="33" customWidth="1"/>
    <col min="5" max="5" width="24.6640625" style="33" customWidth="1"/>
    <col min="6" max="6" width="23.33203125" style="33" customWidth="1"/>
    <col min="7" max="7" width="23.6640625" style="33" bestFit="1" customWidth="1"/>
    <col min="8" max="8" width="4.5546875" style="33" customWidth="1"/>
    <col min="9" max="9" width="20.88671875" style="33" customWidth="1"/>
    <col min="10" max="10" width="24.33203125" style="33" customWidth="1"/>
    <col min="11" max="11" width="23.6640625" style="33" customWidth="1"/>
    <col min="12" max="12" width="21.33203125" style="33" customWidth="1"/>
    <col min="13" max="13" width="24" style="33" bestFit="1" customWidth="1"/>
    <col min="14" max="14" width="23.6640625" style="33" bestFit="1" customWidth="1"/>
    <col min="15" max="16384" width="11.33203125" style="33"/>
  </cols>
  <sheetData>
    <row r="1" spans="1:14" ht="19.2" customHeight="1" x14ac:dyDescent="0.3">
      <c r="A1" s="164" t="s">
        <v>293</v>
      </c>
      <c r="B1" s="164"/>
      <c r="C1" s="1"/>
      <c r="F1" s="4" t="s">
        <v>70</v>
      </c>
      <c r="I1" s="12"/>
    </row>
    <row r="2" spans="1:14" ht="19.5" customHeight="1" x14ac:dyDescent="0.25">
      <c r="A2" s="163" t="s">
        <v>203</v>
      </c>
      <c r="B2" s="92" t="str">
        <f>IF(ISBLANK('Cover-Input Page'!$C$10), "Company Name cannot be left blank.  Please fill out cell C10 on the &lt;Cover-Input Page&gt; Tab.", 'Cover-Input Page'!$C$10)</f>
        <v>Company Name cannot be left blank.  Please fill out cell C10 on the &lt;Cover-Input Page&gt; Tab.</v>
      </c>
      <c r="F2" s="4" t="s">
        <v>71</v>
      </c>
      <c r="I2" s="12"/>
    </row>
    <row r="3" spans="1:14" ht="19.5" customHeight="1" x14ac:dyDescent="0.25">
      <c r="A3" s="193" t="s">
        <v>241</v>
      </c>
      <c r="B3" s="92" t="str">
        <f>IF(ISBLANK('Cover-Input Page'!$C$11), "SERFF Tracking Number cannot be left blank.  Please fill out cell C11 on the &lt;Cover-Input Page&gt; Tab.", 'Cover-Input Page'!$C$11)</f>
        <v>SERFF Tracking Number cannot be left blank.  Please fill out cell C11 on the &lt;Cover-Input Page&gt; Tab.</v>
      </c>
      <c r="F3" s="4" t="s">
        <v>72</v>
      </c>
      <c r="I3" s="12"/>
    </row>
    <row r="4" spans="1:14" ht="19.5" customHeight="1" x14ac:dyDescent="0.25">
      <c r="A4" s="163"/>
      <c r="B4" s="163"/>
      <c r="C4" s="163"/>
      <c r="F4" s="4" t="s">
        <v>73</v>
      </c>
      <c r="I4" s="12"/>
    </row>
    <row r="5" spans="1:14" ht="19.2" customHeight="1" x14ac:dyDescent="0.25">
      <c r="F5" s="4" t="s">
        <v>74</v>
      </c>
      <c r="I5" s="12"/>
    </row>
    <row r="6" spans="1:14" ht="20.25" customHeight="1" x14ac:dyDescent="0.25">
      <c r="F6" s="4" t="s">
        <v>75</v>
      </c>
      <c r="I6" s="12"/>
    </row>
    <row r="8" spans="1:14" ht="24" customHeight="1" x14ac:dyDescent="0.25">
      <c r="A8" s="231"/>
      <c r="C8" s="232" t="s">
        <v>294</v>
      </c>
      <c r="D8" s="233"/>
      <c r="E8" s="233"/>
      <c r="F8" s="324"/>
      <c r="J8" s="232" t="s">
        <v>295</v>
      </c>
      <c r="K8" s="233"/>
      <c r="L8" s="233"/>
      <c r="M8" s="324"/>
    </row>
    <row r="9" spans="1:14" ht="31.2" x14ac:dyDescent="0.25">
      <c r="A9" s="234" t="s">
        <v>296</v>
      </c>
      <c r="B9" s="235" t="s">
        <v>297</v>
      </c>
      <c r="C9" s="236" t="s">
        <v>298</v>
      </c>
      <c r="D9" s="237" t="s">
        <v>299</v>
      </c>
      <c r="E9" s="237" t="s">
        <v>300</v>
      </c>
      <c r="F9" s="237" t="s">
        <v>138</v>
      </c>
      <c r="G9" s="238" t="s">
        <v>301</v>
      </c>
      <c r="I9" s="234" t="s">
        <v>297</v>
      </c>
      <c r="J9" s="236" t="s">
        <v>298</v>
      </c>
      <c r="K9" s="237" t="s">
        <v>299</v>
      </c>
      <c r="L9" s="237" t="s">
        <v>300</v>
      </c>
      <c r="M9" s="237" t="s">
        <v>138</v>
      </c>
      <c r="N9" s="238" t="s">
        <v>301</v>
      </c>
    </row>
    <row r="10" spans="1:14" x14ac:dyDescent="0.25">
      <c r="A10" s="239">
        <f t="shared" ref="A10:A43" si="0">EDATE(A11,-1)</f>
        <v>43647</v>
      </c>
      <c r="B10" s="240"/>
      <c r="C10" s="241"/>
      <c r="D10" s="242"/>
      <c r="E10" s="242"/>
      <c r="F10" s="243">
        <f>SUM(D10:E10)</f>
        <v>0</v>
      </c>
      <c r="G10" s="168">
        <f t="shared" ref="G10:G45" si="1">IFERROR(F10/C10, 0)</f>
        <v>0</v>
      </c>
      <c r="I10" s="240"/>
      <c r="J10" s="241"/>
      <c r="K10" s="242"/>
      <c r="L10" s="242"/>
      <c r="M10" s="243">
        <f>SUM(K10:L10)</f>
        <v>0</v>
      </c>
      <c r="N10" s="168">
        <f t="shared" ref="N10:N45" si="2">IFERROR(M10/J10, 0)</f>
        <v>0</v>
      </c>
    </row>
    <row r="11" spans="1:14" x14ac:dyDescent="0.25">
      <c r="A11" s="244">
        <f t="shared" si="0"/>
        <v>43678</v>
      </c>
      <c r="B11" s="245"/>
      <c r="C11" s="246"/>
      <c r="D11" s="247"/>
      <c r="E11" s="247"/>
      <c r="F11" s="248">
        <f t="shared" ref="F11:F45" si="3">SUM(D11:E11)</f>
        <v>0</v>
      </c>
      <c r="G11" s="170">
        <f t="shared" si="1"/>
        <v>0</v>
      </c>
      <c r="I11" s="245"/>
      <c r="J11" s="246"/>
      <c r="K11" s="247"/>
      <c r="L11" s="247"/>
      <c r="M11" s="248">
        <f t="shared" ref="M11:M45" si="4">SUM(K11:L11)</f>
        <v>0</v>
      </c>
      <c r="N11" s="170">
        <f t="shared" si="2"/>
        <v>0</v>
      </c>
    </row>
    <row r="12" spans="1:14" x14ac:dyDescent="0.25">
      <c r="A12" s="244">
        <f t="shared" si="0"/>
        <v>43709</v>
      </c>
      <c r="B12" s="245"/>
      <c r="C12" s="246"/>
      <c r="D12" s="247"/>
      <c r="E12" s="247"/>
      <c r="F12" s="248">
        <f t="shared" si="3"/>
        <v>0</v>
      </c>
      <c r="G12" s="170">
        <f t="shared" si="1"/>
        <v>0</v>
      </c>
      <c r="I12" s="245"/>
      <c r="J12" s="246"/>
      <c r="K12" s="247"/>
      <c r="L12" s="247"/>
      <c r="M12" s="248">
        <f t="shared" si="4"/>
        <v>0</v>
      </c>
      <c r="N12" s="170">
        <f t="shared" si="2"/>
        <v>0</v>
      </c>
    </row>
    <row r="13" spans="1:14" x14ac:dyDescent="0.25">
      <c r="A13" s="244">
        <f t="shared" si="0"/>
        <v>43739</v>
      </c>
      <c r="B13" s="245"/>
      <c r="C13" s="246"/>
      <c r="D13" s="247"/>
      <c r="E13" s="247"/>
      <c r="F13" s="248">
        <f t="shared" si="3"/>
        <v>0</v>
      </c>
      <c r="G13" s="170">
        <f t="shared" si="1"/>
        <v>0</v>
      </c>
      <c r="I13" s="245"/>
      <c r="J13" s="246"/>
      <c r="K13" s="247"/>
      <c r="L13" s="247"/>
      <c r="M13" s="248">
        <f t="shared" si="4"/>
        <v>0</v>
      </c>
      <c r="N13" s="170">
        <f t="shared" si="2"/>
        <v>0</v>
      </c>
    </row>
    <row r="14" spans="1:14" x14ac:dyDescent="0.25">
      <c r="A14" s="244">
        <f t="shared" si="0"/>
        <v>43770</v>
      </c>
      <c r="B14" s="245"/>
      <c r="C14" s="246"/>
      <c r="D14" s="247"/>
      <c r="E14" s="247"/>
      <c r="F14" s="248">
        <f t="shared" si="3"/>
        <v>0</v>
      </c>
      <c r="G14" s="170">
        <f t="shared" si="1"/>
        <v>0</v>
      </c>
      <c r="I14" s="245"/>
      <c r="J14" s="246"/>
      <c r="K14" s="247"/>
      <c r="L14" s="247"/>
      <c r="M14" s="248">
        <f t="shared" si="4"/>
        <v>0</v>
      </c>
      <c r="N14" s="170">
        <f t="shared" si="2"/>
        <v>0</v>
      </c>
    </row>
    <row r="15" spans="1:14" x14ac:dyDescent="0.25">
      <c r="A15" s="244">
        <f t="shared" si="0"/>
        <v>43800</v>
      </c>
      <c r="B15" s="245"/>
      <c r="C15" s="246"/>
      <c r="D15" s="247"/>
      <c r="E15" s="247"/>
      <c r="F15" s="248">
        <f t="shared" si="3"/>
        <v>0</v>
      </c>
      <c r="G15" s="170">
        <f t="shared" si="1"/>
        <v>0</v>
      </c>
      <c r="I15" s="245"/>
      <c r="J15" s="246"/>
      <c r="K15" s="247"/>
      <c r="L15" s="247"/>
      <c r="M15" s="248">
        <f t="shared" si="4"/>
        <v>0</v>
      </c>
      <c r="N15" s="170">
        <f t="shared" si="2"/>
        <v>0</v>
      </c>
    </row>
    <row r="16" spans="1:14" x14ac:dyDescent="0.25">
      <c r="A16" s="244">
        <f t="shared" si="0"/>
        <v>43831</v>
      </c>
      <c r="B16" s="245"/>
      <c r="C16" s="246"/>
      <c r="D16" s="247"/>
      <c r="E16" s="247"/>
      <c r="F16" s="248">
        <f t="shared" si="3"/>
        <v>0</v>
      </c>
      <c r="G16" s="170">
        <f t="shared" si="1"/>
        <v>0</v>
      </c>
      <c r="I16" s="245"/>
      <c r="J16" s="246"/>
      <c r="K16" s="247"/>
      <c r="L16" s="247"/>
      <c r="M16" s="248">
        <f t="shared" si="4"/>
        <v>0</v>
      </c>
      <c r="N16" s="170">
        <f t="shared" si="2"/>
        <v>0</v>
      </c>
    </row>
    <row r="17" spans="1:14" x14ac:dyDescent="0.25">
      <c r="A17" s="244">
        <f t="shared" si="0"/>
        <v>43862</v>
      </c>
      <c r="B17" s="245"/>
      <c r="C17" s="246"/>
      <c r="D17" s="247"/>
      <c r="E17" s="247"/>
      <c r="F17" s="248">
        <f t="shared" si="3"/>
        <v>0</v>
      </c>
      <c r="G17" s="170">
        <f t="shared" si="1"/>
        <v>0</v>
      </c>
      <c r="I17" s="245"/>
      <c r="J17" s="246"/>
      <c r="K17" s="247"/>
      <c r="L17" s="247"/>
      <c r="M17" s="248">
        <f t="shared" si="4"/>
        <v>0</v>
      </c>
      <c r="N17" s="170">
        <f t="shared" si="2"/>
        <v>0</v>
      </c>
    </row>
    <row r="18" spans="1:14" x14ac:dyDescent="0.25">
      <c r="A18" s="244">
        <f t="shared" si="0"/>
        <v>43891</v>
      </c>
      <c r="B18" s="245"/>
      <c r="C18" s="246"/>
      <c r="D18" s="247"/>
      <c r="E18" s="247"/>
      <c r="F18" s="248">
        <f t="shared" si="3"/>
        <v>0</v>
      </c>
      <c r="G18" s="170">
        <f t="shared" si="1"/>
        <v>0</v>
      </c>
      <c r="I18" s="245"/>
      <c r="J18" s="246"/>
      <c r="K18" s="247"/>
      <c r="L18" s="247"/>
      <c r="M18" s="248">
        <f t="shared" si="4"/>
        <v>0</v>
      </c>
      <c r="N18" s="170">
        <f t="shared" si="2"/>
        <v>0</v>
      </c>
    </row>
    <row r="19" spans="1:14" x14ac:dyDescent="0.25">
      <c r="A19" s="244">
        <f t="shared" si="0"/>
        <v>43922</v>
      </c>
      <c r="B19" s="245"/>
      <c r="C19" s="246"/>
      <c r="D19" s="247"/>
      <c r="E19" s="247"/>
      <c r="F19" s="248">
        <f t="shared" si="3"/>
        <v>0</v>
      </c>
      <c r="G19" s="170">
        <f t="shared" si="1"/>
        <v>0</v>
      </c>
      <c r="I19" s="245"/>
      <c r="J19" s="246"/>
      <c r="K19" s="247"/>
      <c r="L19" s="247"/>
      <c r="M19" s="248">
        <f t="shared" si="4"/>
        <v>0</v>
      </c>
      <c r="N19" s="170">
        <f t="shared" si="2"/>
        <v>0</v>
      </c>
    </row>
    <row r="20" spans="1:14" x14ac:dyDescent="0.25">
      <c r="A20" s="244">
        <f t="shared" si="0"/>
        <v>43952</v>
      </c>
      <c r="B20" s="245"/>
      <c r="C20" s="246"/>
      <c r="D20" s="247"/>
      <c r="E20" s="247"/>
      <c r="F20" s="248">
        <f t="shared" si="3"/>
        <v>0</v>
      </c>
      <c r="G20" s="170">
        <f t="shared" si="1"/>
        <v>0</v>
      </c>
      <c r="I20" s="245"/>
      <c r="J20" s="246"/>
      <c r="K20" s="247"/>
      <c r="L20" s="247"/>
      <c r="M20" s="248">
        <f t="shared" si="4"/>
        <v>0</v>
      </c>
      <c r="N20" s="170">
        <f t="shared" si="2"/>
        <v>0</v>
      </c>
    </row>
    <row r="21" spans="1:14" x14ac:dyDescent="0.25">
      <c r="A21" s="244">
        <f t="shared" si="0"/>
        <v>43983</v>
      </c>
      <c r="B21" s="245"/>
      <c r="C21" s="246"/>
      <c r="D21" s="247"/>
      <c r="E21" s="247"/>
      <c r="F21" s="248">
        <f t="shared" si="3"/>
        <v>0</v>
      </c>
      <c r="G21" s="170">
        <f t="shared" si="1"/>
        <v>0</v>
      </c>
      <c r="I21" s="245"/>
      <c r="J21" s="246"/>
      <c r="K21" s="247"/>
      <c r="L21" s="247"/>
      <c r="M21" s="248">
        <f t="shared" si="4"/>
        <v>0</v>
      </c>
      <c r="N21" s="170">
        <f t="shared" si="2"/>
        <v>0</v>
      </c>
    </row>
    <row r="22" spans="1:14" x14ac:dyDescent="0.25">
      <c r="A22" s="244">
        <f t="shared" si="0"/>
        <v>44013</v>
      </c>
      <c r="B22" s="245"/>
      <c r="C22" s="246"/>
      <c r="D22" s="247"/>
      <c r="E22" s="247"/>
      <c r="F22" s="248">
        <f t="shared" si="3"/>
        <v>0</v>
      </c>
      <c r="G22" s="170">
        <f t="shared" si="1"/>
        <v>0</v>
      </c>
      <c r="I22" s="245"/>
      <c r="J22" s="246"/>
      <c r="K22" s="247"/>
      <c r="L22" s="247"/>
      <c r="M22" s="248">
        <f t="shared" si="4"/>
        <v>0</v>
      </c>
      <c r="N22" s="170">
        <f t="shared" si="2"/>
        <v>0</v>
      </c>
    </row>
    <row r="23" spans="1:14" x14ac:dyDescent="0.25">
      <c r="A23" s="244">
        <f t="shared" si="0"/>
        <v>44044</v>
      </c>
      <c r="B23" s="245"/>
      <c r="C23" s="246"/>
      <c r="D23" s="247"/>
      <c r="E23" s="247"/>
      <c r="F23" s="248">
        <f t="shared" si="3"/>
        <v>0</v>
      </c>
      <c r="G23" s="170">
        <f t="shared" si="1"/>
        <v>0</v>
      </c>
      <c r="I23" s="245"/>
      <c r="J23" s="246"/>
      <c r="K23" s="247"/>
      <c r="L23" s="247"/>
      <c r="M23" s="248">
        <f t="shared" si="4"/>
        <v>0</v>
      </c>
      <c r="N23" s="170">
        <f t="shared" si="2"/>
        <v>0</v>
      </c>
    </row>
    <row r="24" spans="1:14" x14ac:dyDescent="0.25">
      <c r="A24" s="244">
        <f t="shared" si="0"/>
        <v>44075</v>
      </c>
      <c r="B24" s="245"/>
      <c r="C24" s="246"/>
      <c r="D24" s="247"/>
      <c r="E24" s="247"/>
      <c r="F24" s="248">
        <f t="shared" si="3"/>
        <v>0</v>
      </c>
      <c r="G24" s="170">
        <f t="shared" si="1"/>
        <v>0</v>
      </c>
      <c r="I24" s="245"/>
      <c r="J24" s="246"/>
      <c r="K24" s="247"/>
      <c r="L24" s="247"/>
      <c r="M24" s="248">
        <f t="shared" si="4"/>
        <v>0</v>
      </c>
      <c r="N24" s="170">
        <f t="shared" si="2"/>
        <v>0</v>
      </c>
    </row>
    <row r="25" spans="1:14" x14ac:dyDescent="0.25">
      <c r="A25" s="244">
        <f t="shared" si="0"/>
        <v>44105</v>
      </c>
      <c r="B25" s="245"/>
      <c r="C25" s="246"/>
      <c r="D25" s="247"/>
      <c r="E25" s="247"/>
      <c r="F25" s="248">
        <f t="shared" si="3"/>
        <v>0</v>
      </c>
      <c r="G25" s="170">
        <f t="shared" si="1"/>
        <v>0</v>
      </c>
      <c r="I25" s="245"/>
      <c r="J25" s="246"/>
      <c r="K25" s="247"/>
      <c r="L25" s="247"/>
      <c r="M25" s="248">
        <f t="shared" si="4"/>
        <v>0</v>
      </c>
      <c r="N25" s="170">
        <f t="shared" si="2"/>
        <v>0</v>
      </c>
    </row>
    <row r="26" spans="1:14" x14ac:dyDescent="0.25">
      <c r="A26" s="244">
        <f t="shared" si="0"/>
        <v>44136</v>
      </c>
      <c r="B26" s="245"/>
      <c r="C26" s="246"/>
      <c r="D26" s="247"/>
      <c r="E26" s="247"/>
      <c r="F26" s="248">
        <f t="shared" si="3"/>
        <v>0</v>
      </c>
      <c r="G26" s="170">
        <f t="shared" si="1"/>
        <v>0</v>
      </c>
      <c r="I26" s="245"/>
      <c r="J26" s="246"/>
      <c r="K26" s="247"/>
      <c r="L26" s="247"/>
      <c r="M26" s="248">
        <f t="shared" si="4"/>
        <v>0</v>
      </c>
      <c r="N26" s="170">
        <f t="shared" si="2"/>
        <v>0</v>
      </c>
    </row>
    <row r="27" spans="1:14" x14ac:dyDescent="0.25">
      <c r="A27" s="244">
        <f t="shared" si="0"/>
        <v>44166</v>
      </c>
      <c r="B27" s="245"/>
      <c r="C27" s="246"/>
      <c r="D27" s="247"/>
      <c r="E27" s="247"/>
      <c r="F27" s="248">
        <f t="shared" si="3"/>
        <v>0</v>
      </c>
      <c r="G27" s="170">
        <f t="shared" si="1"/>
        <v>0</v>
      </c>
      <c r="I27" s="245"/>
      <c r="J27" s="246"/>
      <c r="K27" s="247"/>
      <c r="L27" s="247"/>
      <c r="M27" s="248">
        <f t="shared" si="4"/>
        <v>0</v>
      </c>
      <c r="N27" s="170">
        <f t="shared" si="2"/>
        <v>0</v>
      </c>
    </row>
    <row r="28" spans="1:14" x14ac:dyDescent="0.25">
      <c r="A28" s="244">
        <f t="shared" si="0"/>
        <v>44197</v>
      </c>
      <c r="B28" s="245"/>
      <c r="C28" s="246"/>
      <c r="D28" s="247"/>
      <c r="E28" s="247"/>
      <c r="F28" s="248">
        <f t="shared" si="3"/>
        <v>0</v>
      </c>
      <c r="G28" s="170">
        <f t="shared" si="1"/>
        <v>0</v>
      </c>
      <c r="I28" s="245"/>
      <c r="J28" s="246"/>
      <c r="K28" s="247"/>
      <c r="L28" s="247"/>
      <c r="M28" s="248">
        <f t="shared" si="4"/>
        <v>0</v>
      </c>
      <c r="N28" s="170">
        <f t="shared" si="2"/>
        <v>0</v>
      </c>
    </row>
    <row r="29" spans="1:14" x14ac:dyDescent="0.25">
      <c r="A29" s="244">
        <f t="shared" si="0"/>
        <v>44228</v>
      </c>
      <c r="B29" s="245"/>
      <c r="C29" s="246"/>
      <c r="D29" s="247"/>
      <c r="E29" s="247"/>
      <c r="F29" s="248">
        <f t="shared" si="3"/>
        <v>0</v>
      </c>
      <c r="G29" s="170">
        <f t="shared" si="1"/>
        <v>0</v>
      </c>
      <c r="I29" s="245"/>
      <c r="J29" s="246"/>
      <c r="K29" s="247"/>
      <c r="L29" s="247"/>
      <c r="M29" s="248">
        <f t="shared" si="4"/>
        <v>0</v>
      </c>
      <c r="N29" s="170">
        <f t="shared" si="2"/>
        <v>0</v>
      </c>
    </row>
    <row r="30" spans="1:14" x14ac:dyDescent="0.25">
      <c r="A30" s="244">
        <f t="shared" si="0"/>
        <v>44256</v>
      </c>
      <c r="B30" s="245"/>
      <c r="C30" s="246"/>
      <c r="D30" s="247"/>
      <c r="E30" s="247"/>
      <c r="F30" s="248">
        <f t="shared" si="3"/>
        <v>0</v>
      </c>
      <c r="G30" s="170">
        <f t="shared" si="1"/>
        <v>0</v>
      </c>
      <c r="I30" s="245"/>
      <c r="J30" s="246"/>
      <c r="K30" s="247"/>
      <c r="L30" s="247"/>
      <c r="M30" s="248">
        <f t="shared" si="4"/>
        <v>0</v>
      </c>
      <c r="N30" s="170">
        <f t="shared" si="2"/>
        <v>0</v>
      </c>
    </row>
    <row r="31" spans="1:14" x14ac:dyDescent="0.25">
      <c r="A31" s="244">
        <f t="shared" si="0"/>
        <v>44287</v>
      </c>
      <c r="B31" s="245"/>
      <c r="C31" s="246"/>
      <c r="D31" s="247"/>
      <c r="E31" s="247"/>
      <c r="F31" s="248">
        <f t="shared" si="3"/>
        <v>0</v>
      </c>
      <c r="G31" s="170">
        <f t="shared" si="1"/>
        <v>0</v>
      </c>
      <c r="I31" s="245"/>
      <c r="J31" s="246"/>
      <c r="K31" s="247"/>
      <c r="L31" s="247"/>
      <c r="M31" s="248">
        <f t="shared" si="4"/>
        <v>0</v>
      </c>
      <c r="N31" s="170">
        <f t="shared" si="2"/>
        <v>0</v>
      </c>
    </row>
    <row r="32" spans="1:14" x14ac:dyDescent="0.25">
      <c r="A32" s="244">
        <f t="shared" si="0"/>
        <v>44317</v>
      </c>
      <c r="B32" s="245"/>
      <c r="C32" s="246"/>
      <c r="D32" s="247"/>
      <c r="E32" s="247"/>
      <c r="F32" s="248">
        <f t="shared" si="3"/>
        <v>0</v>
      </c>
      <c r="G32" s="170">
        <f t="shared" si="1"/>
        <v>0</v>
      </c>
      <c r="I32" s="245"/>
      <c r="J32" s="246"/>
      <c r="K32" s="247"/>
      <c r="L32" s="247"/>
      <c r="M32" s="248">
        <f t="shared" si="4"/>
        <v>0</v>
      </c>
      <c r="N32" s="170">
        <f t="shared" si="2"/>
        <v>0</v>
      </c>
    </row>
    <row r="33" spans="1:14" x14ac:dyDescent="0.25">
      <c r="A33" s="244">
        <f t="shared" si="0"/>
        <v>44348</v>
      </c>
      <c r="B33" s="245"/>
      <c r="C33" s="246"/>
      <c r="D33" s="247"/>
      <c r="E33" s="247"/>
      <c r="F33" s="248">
        <f t="shared" si="3"/>
        <v>0</v>
      </c>
      <c r="G33" s="170">
        <f t="shared" si="1"/>
        <v>0</v>
      </c>
      <c r="I33" s="245"/>
      <c r="J33" s="246"/>
      <c r="K33" s="247"/>
      <c r="L33" s="247"/>
      <c r="M33" s="248">
        <f t="shared" si="4"/>
        <v>0</v>
      </c>
      <c r="N33" s="170">
        <f t="shared" si="2"/>
        <v>0</v>
      </c>
    </row>
    <row r="34" spans="1:14" x14ac:dyDescent="0.25">
      <c r="A34" s="244">
        <f t="shared" si="0"/>
        <v>44378</v>
      </c>
      <c r="B34" s="245"/>
      <c r="C34" s="246"/>
      <c r="D34" s="247"/>
      <c r="E34" s="247"/>
      <c r="F34" s="248">
        <f t="shared" si="3"/>
        <v>0</v>
      </c>
      <c r="G34" s="170">
        <f t="shared" si="1"/>
        <v>0</v>
      </c>
      <c r="I34" s="245"/>
      <c r="J34" s="246"/>
      <c r="K34" s="247"/>
      <c r="L34" s="247"/>
      <c r="M34" s="248">
        <f t="shared" si="4"/>
        <v>0</v>
      </c>
      <c r="N34" s="170">
        <f t="shared" si="2"/>
        <v>0</v>
      </c>
    </row>
    <row r="35" spans="1:14" x14ac:dyDescent="0.25">
      <c r="A35" s="244">
        <f t="shared" si="0"/>
        <v>44409</v>
      </c>
      <c r="B35" s="245"/>
      <c r="C35" s="246"/>
      <c r="D35" s="247"/>
      <c r="E35" s="247"/>
      <c r="F35" s="248">
        <f t="shared" si="3"/>
        <v>0</v>
      </c>
      <c r="G35" s="170">
        <f t="shared" si="1"/>
        <v>0</v>
      </c>
      <c r="I35" s="245"/>
      <c r="J35" s="246"/>
      <c r="K35" s="247"/>
      <c r="L35" s="247"/>
      <c r="M35" s="248">
        <f t="shared" si="4"/>
        <v>0</v>
      </c>
      <c r="N35" s="170">
        <f t="shared" si="2"/>
        <v>0</v>
      </c>
    </row>
    <row r="36" spans="1:14" x14ac:dyDescent="0.25">
      <c r="A36" s="244">
        <f t="shared" si="0"/>
        <v>44440</v>
      </c>
      <c r="B36" s="245"/>
      <c r="C36" s="246"/>
      <c r="D36" s="247"/>
      <c r="E36" s="247"/>
      <c r="F36" s="248">
        <f t="shared" si="3"/>
        <v>0</v>
      </c>
      <c r="G36" s="170">
        <f t="shared" si="1"/>
        <v>0</v>
      </c>
      <c r="I36" s="245"/>
      <c r="J36" s="246"/>
      <c r="K36" s="247"/>
      <c r="L36" s="247"/>
      <c r="M36" s="248">
        <f t="shared" si="4"/>
        <v>0</v>
      </c>
      <c r="N36" s="170">
        <f t="shared" si="2"/>
        <v>0</v>
      </c>
    </row>
    <row r="37" spans="1:14" x14ac:dyDescent="0.25">
      <c r="A37" s="244">
        <f t="shared" si="0"/>
        <v>44470</v>
      </c>
      <c r="B37" s="245"/>
      <c r="C37" s="246"/>
      <c r="D37" s="247"/>
      <c r="E37" s="247"/>
      <c r="F37" s="248">
        <f t="shared" si="3"/>
        <v>0</v>
      </c>
      <c r="G37" s="170">
        <f t="shared" si="1"/>
        <v>0</v>
      </c>
      <c r="I37" s="245"/>
      <c r="J37" s="246"/>
      <c r="K37" s="247"/>
      <c r="L37" s="247"/>
      <c r="M37" s="248">
        <f t="shared" si="4"/>
        <v>0</v>
      </c>
      <c r="N37" s="170">
        <f t="shared" si="2"/>
        <v>0</v>
      </c>
    </row>
    <row r="38" spans="1:14" x14ac:dyDescent="0.25">
      <c r="A38" s="244">
        <f t="shared" si="0"/>
        <v>44501</v>
      </c>
      <c r="B38" s="245"/>
      <c r="C38" s="246"/>
      <c r="D38" s="247"/>
      <c r="E38" s="247"/>
      <c r="F38" s="248">
        <f t="shared" si="3"/>
        <v>0</v>
      </c>
      <c r="G38" s="170">
        <f t="shared" si="1"/>
        <v>0</v>
      </c>
      <c r="I38" s="245"/>
      <c r="J38" s="246"/>
      <c r="K38" s="247"/>
      <c r="L38" s="247"/>
      <c r="M38" s="248">
        <f t="shared" si="4"/>
        <v>0</v>
      </c>
      <c r="N38" s="170">
        <f t="shared" si="2"/>
        <v>0</v>
      </c>
    </row>
    <row r="39" spans="1:14" x14ac:dyDescent="0.25">
      <c r="A39" s="244">
        <f t="shared" si="0"/>
        <v>44531</v>
      </c>
      <c r="B39" s="245"/>
      <c r="C39" s="246"/>
      <c r="D39" s="247"/>
      <c r="E39" s="247"/>
      <c r="F39" s="248">
        <f t="shared" si="3"/>
        <v>0</v>
      </c>
      <c r="G39" s="170">
        <f t="shared" si="1"/>
        <v>0</v>
      </c>
      <c r="I39" s="245"/>
      <c r="J39" s="246"/>
      <c r="K39" s="247"/>
      <c r="L39" s="247"/>
      <c r="M39" s="248">
        <f t="shared" si="4"/>
        <v>0</v>
      </c>
      <c r="N39" s="170">
        <f t="shared" si="2"/>
        <v>0</v>
      </c>
    </row>
    <row r="40" spans="1:14" x14ac:dyDescent="0.25">
      <c r="A40" s="244">
        <f t="shared" si="0"/>
        <v>44562</v>
      </c>
      <c r="B40" s="245"/>
      <c r="C40" s="246"/>
      <c r="D40" s="247"/>
      <c r="E40" s="247"/>
      <c r="F40" s="248">
        <f t="shared" si="3"/>
        <v>0</v>
      </c>
      <c r="G40" s="170">
        <f t="shared" si="1"/>
        <v>0</v>
      </c>
      <c r="I40" s="245"/>
      <c r="J40" s="246"/>
      <c r="K40" s="247"/>
      <c r="L40" s="247"/>
      <c r="M40" s="248">
        <f t="shared" si="4"/>
        <v>0</v>
      </c>
      <c r="N40" s="170">
        <f t="shared" si="2"/>
        <v>0</v>
      </c>
    </row>
    <row r="41" spans="1:14" x14ac:dyDescent="0.25">
      <c r="A41" s="244">
        <f t="shared" si="0"/>
        <v>44593</v>
      </c>
      <c r="B41" s="245"/>
      <c r="C41" s="246"/>
      <c r="D41" s="247"/>
      <c r="E41" s="247"/>
      <c r="F41" s="248">
        <f t="shared" si="3"/>
        <v>0</v>
      </c>
      <c r="G41" s="170">
        <f t="shared" si="1"/>
        <v>0</v>
      </c>
      <c r="I41" s="245"/>
      <c r="J41" s="246"/>
      <c r="K41" s="247"/>
      <c r="L41" s="247"/>
      <c r="M41" s="248">
        <f t="shared" si="4"/>
        <v>0</v>
      </c>
      <c r="N41" s="170">
        <f t="shared" si="2"/>
        <v>0</v>
      </c>
    </row>
    <row r="42" spans="1:14" x14ac:dyDescent="0.25">
      <c r="A42" s="244">
        <f t="shared" si="0"/>
        <v>44621</v>
      </c>
      <c r="B42" s="245"/>
      <c r="C42" s="246"/>
      <c r="D42" s="247"/>
      <c r="E42" s="247"/>
      <c r="F42" s="248">
        <f t="shared" si="3"/>
        <v>0</v>
      </c>
      <c r="G42" s="170">
        <f t="shared" si="1"/>
        <v>0</v>
      </c>
      <c r="I42" s="245"/>
      <c r="J42" s="246"/>
      <c r="K42" s="247"/>
      <c r="L42" s="247"/>
      <c r="M42" s="248">
        <f t="shared" si="4"/>
        <v>0</v>
      </c>
      <c r="N42" s="170">
        <f t="shared" si="2"/>
        <v>0</v>
      </c>
    </row>
    <row r="43" spans="1:14" x14ac:dyDescent="0.25">
      <c r="A43" s="244">
        <f t="shared" si="0"/>
        <v>44652</v>
      </c>
      <c r="B43" s="245"/>
      <c r="C43" s="246"/>
      <c r="D43" s="247"/>
      <c r="E43" s="247"/>
      <c r="F43" s="248">
        <f t="shared" si="3"/>
        <v>0</v>
      </c>
      <c r="G43" s="170">
        <f t="shared" si="1"/>
        <v>0</v>
      </c>
      <c r="I43" s="245"/>
      <c r="J43" s="246"/>
      <c r="K43" s="247"/>
      <c r="L43" s="247"/>
      <c r="M43" s="248">
        <f t="shared" si="4"/>
        <v>0</v>
      </c>
      <c r="N43" s="170">
        <f t="shared" si="2"/>
        <v>0</v>
      </c>
    </row>
    <row r="44" spans="1:14" x14ac:dyDescent="0.25">
      <c r="A44" s="244">
        <f>EDATE(A45,-1)</f>
        <v>44682</v>
      </c>
      <c r="B44" s="245"/>
      <c r="C44" s="246"/>
      <c r="D44" s="247"/>
      <c r="E44" s="247"/>
      <c r="F44" s="248">
        <f t="shared" si="3"/>
        <v>0</v>
      </c>
      <c r="G44" s="170">
        <f t="shared" si="1"/>
        <v>0</v>
      </c>
      <c r="I44" s="245"/>
      <c r="J44" s="246"/>
      <c r="K44" s="247"/>
      <c r="L44" s="247"/>
      <c r="M44" s="248">
        <f t="shared" si="4"/>
        <v>0</v>
      </c>
      <c r="N44" s="170">
        <f t="shared" si="2"/>
        <v>0</v>
      </c>
    </row>
    <row r="45" spans="1:14" x14ac:dyDescent="0.25">
      <c r="A45" s="249" t="str">
        <f>TEXT('Cover-Input Page'!C8,"MM/YYYY")</f>
        <v>06/2022</v>
      </c>
      <c r="B45" s="250"/>
      <c r="C45" s="251"/>
      <c r="D45" s="252"/>
      <c r="E45" s="252"/>
      <c r="F45" s="253">
        <f t="shared" si="3"/>
        <v>0</v>
      </c>
      <c r="G45" s="171">
        <f t="shared" si="1"/>
        <v>0</v>
      </c>
      <c r="I45" s="250"/>
      <c r="J45" s="251"/>
      <c r="K45" s="252"/>
      <c r="L45" s="252"/>
      <c r="M45" s="253">
        <f t="shared" si="4"/>
        <v>0</v>
      </c>
      <c r="N45" s="171">
        <f t="shared" si="2"/>
        <v>0</v>
      </c>
    </row>
    <row r="46" spans="1:14" x14ac:dyDescent="0.25">
      <c r="A46" s="254"/>
      <c r="B46" s="254"/>
      <c r="C46" s="255"/>
      <c r="D46" s="256"/>
      <c r="E46" s="256"/>
      <c r="F46" s="257"/>
      <c r="G46" s="254"/>
      <c r="I46" s="254"/>
      <c r="J46" s="255"/>
      <c r="K46" s="256"/>
      <c r="L46" s="256"/>
      <c r="M46" s="257"/>
      <c r="N46" s="254"/>
    </row>
    <row r="47" spans="1:14" x14ac:dyDescent="0.25">
      <c r="A47" s="258" t="str">
        <f>TEXT(A10,"MM/YYY")&amp;" - "&amp;TEXT(A21,"MM/YYYY")</f>
        <v>07/2019 - 06/2020</v>
      </c>
      <c r="B47" s="259">
        <f>SUM(B10:B21)</f>
        <v>0</v>
      </c>
      <c r="C47" s="260">
        <f>SUM(C10:C21)</f>
        <v>0</v>
      </c>
      <c r="D47" s="261">
        <f t="shared" ref="D47:E47" si="5">SUM(D10:D21)</f>
        <v>0</v>
      </c>
      <c r="E47" s="261">
        <f t="shared" si="5"/>
        <v>0</v>
      </c>
      <c r="F47" s="261">
        <f>SUM(F10:F21)</f>
        <v>0</v>
      </c>
      <c r="G47" s="262">
        <f>IFERROR(F47/C47, 0)</f>
        <v>0</v>
      </c>
      <c r="I47" s="259">
        <f>SUM(I10:I21)</f>
        <v>0</v>
      </c>
      <c r="J47" s="260">
        <f>SUM(J10:J21)</f>
        <v>0</v>
      </c>
      <c r="K47" s="261">
        <f t="shared" ref="K47:L47" si="6">SUM(K10:K21)</f>
        <v>0</v>
      </c>
      <c r="L47" s="261">
        <f t="shared" si="6"/>
        <v>0</v>
      </c>
      <c r="M47" s="261">
        <f>SUM(M10:M21)</f>
        <v>0</v>
      </c>
      <c r="N47" s="262">
        <f>IFERROR(M47/J47, 0)</f>
        <v>0</v>
      </c>
    </row>
    <row r="48" spans="1:14" x14ac:dyDescent="0.25">
      <c r="A48" s="258" t="str">
        <f>TEXT(A22,"MM/YYY")&amp;" - "&amp;TEXT(A33,"MM/YYYY")</f>
        <v>07/2020 - 06/2021</v>
      </c>
      <c r="B48" s="259">
        <f>SUM(B22:B33)</f>
        <v>0</v>
      </c>
      <c r="C48" s="260">
        <f>SUM(C22:C33)</f>
        <v>0</v>
      </c>
      <c r="D48" s="261">
        <f t="shared" ref="D48:E48" si="7">SUM(D22:D33)</f>
        <v>0</v>
      </c>
      <c r="E48" s="261">
        <f t="shared" si="7"/>
        <v>0</v>
      </c>
      <c r="F48" s="261">
        <f>SUM(F22:F33)</f>
        <v>0</v>
      </c>
      <c r="G48" s="262">
        <f>IFERROR(F48/C48, 0)</f>
        <v>0</v>
      </c>
      <c r="I48" s="259">
        <f>SUM(I22:I33)</f>
        <v>0</v>
      </c>
      <c r="J48" s="260">
        <f>SUM(J22:J33)</f>
        <v>0</v>
      </c>
      <c r="K48" s="261">
        <f t="shared" ref="K48:L48" si="8">SUM(K22:K33)</f>
        <v>0</v>
      </c>
      <c r="L48" s="261">
        <f t="shared" si="8"/>
        <v>0</v>
      </c>
      <c r="M48" s="261">
        <f>SUM(M22:M33)</f>
        <v>0</v>
      </c>
      <c r="N48" s="262">
        <f>IFERROR(M48/J48, 0)</f>
        <v>0</v>
      </c>
    </row>
    <row r="49" spans="1:14" x14ac:dyDescent="0.25">
      <c r="A49" s="258" t="str">
        <f>TEXT(A34,"MM/YYY")&amp;" - "&amp;TEXT(A45,"MM/YYYY")</f>
        <v>07/2021 - 06/2022</v>
      </c>
      <c r="B49" s="259">
        <f>SUM(B34:B45)</f>
        <v>0</v>
      </c>
      <c r="C49" s="260">
        <f>SUM(C34:C45)</f>
        <v>0</v>
      </c>
      <c r="D49" s="261">
        <f t="shared" ref="D49:E49" si="9">SUM(D34:D45)</f>
        <v>0</v>
      </c>
      <c r="E49" s="261">
        <f t="shared" si="9"/>
        <v>0</v>
      </c>
      <c r="F49" s="261">
        <f>SUM(F34:F45)</f>
        <v>0</v>
      </c>
      <c r="G49" s="262">
        <f>IFERROR(F49/C49, 0)</f>
        <v>0</v>
      </c>
      <c r="I49" s="259">
        <f>SUM(I34:I45)</f>
        <v>0</v>
      </c>
      <c r="J49" s="260">
        <f>SUM(J34:J45)</f>
        <v>0</v>
      </c>
      <c r="K49" s="261">
        <f t="shared" ref="K49:L49" si="10">SUM(K34:K45)</f>
        <v>0</v>
      </c>
      <c r="L49" s="261">
        <f t="shared" si="10"/>
        <v>0</v>
      </c>
      <c r="M49" s="261">
        <f>SUM(M34:M45)</f>
        <v>0</v>
      </c>
      <c r="N49" s="262">
        <f>IFERROR(M49/J49, 0)</f>
        <v>0</v>
      </c>
    </row>
    <row r="50" spans="1:14" ht="15.6" x14ac:dyDescent="0.3">
      <c r="A50" s="263" t="s">
        <v>302</v>
      </c>
      <c r="B50" s="264">
        <f>SUM(B47:B49)</f>
        <v>0</v>
      </c>
      <c r="C50" s="265">
        <f t="shared" ref="C50:F50" si="11">SUM(C47:C49)</f>
        <v>0</v>
      </c>
      <c r="D50" s="266">
        <f t="shared" si="11"/>
        <v>0</v>
      </c>
      <c r="E50" s="266">
        <f t="shared" si="11"/>
        <v>0</v>
      </c>
      <c r="F50" s="266">
        <f t="shared" si="11"/>
        <v>0</v>
      </c>
      <c r="G50" s="172">
        <f>IFERROR(F50/C50, 0)</f>
        <v>0</v>
      </c>
      <c r="I50" s="264">
        <f>SUM(I47:I49)</f>
        <v>0</v>
      </c>
      <c r="J50" s="265">
        <f t="shared" ref="J50:M50" si="12">SUM(J47:J49)</f>
        <v>0</v>
      </c>
      <c r="K50" s="266">
        <f t="shared" si="12"/>
        <v>0</v>
      </c>
      <c r="L50" s="266">
        <f t="shared" si="12"/>
        <v>0</v>
      </c>
      <c r="M50" s="266">
        <f t="shared" si="12"/>
        <v>0</v>
      </c>
      <c r="N50" s="172">
        <f>IFERROR(M50/J50, 0)</f>
        <v>0</v>
      </c>
    </row>
    <row r="52" spans="1:14" x14ac:dyDescent="0.25">
      <c r="A52" s="267"/>
    </row>
    <row r="53" spans="1:14" x14ac:dyDescent="0.25">
      <c r="A53" s="267" t="s">
        <v>303</v>
      </c>
    </row>
    <row r="54" spans="1:14" x14ac:dyDescent="0.25">
      <c r="A54" s="268"/>
    </row>
    <row r="55" spans="1:14" x14ac:dyDescent="0.25">
      <c r="A55" s="268"/>
    </row>
    <row r="58" spans="1:14" x14ac:dyDescent="0.25">
      <c r="A58" s="4" t="s">
        <v>101</v>
      </c>
      <c r="B58" s="4"/>
      <c r="I58" s="4"/>
    </row>
    <row r="59" spans="1:14" ht="15.6" x14ac:dyDescent="0.3">
      <c r="A59" s="16"/>
      <c r="B59" s="59"/>
      <c r="I59" s="59"/>
    </row>
  </sheetData>
  <sheetProtection algorithmName="SHA-512" hashValue="2YV9r8jd8Vfcl5kCVN5ZSxt4dO2qvpY16qf/EwkpybphuAVmHRrJ2q26/mJf5IoKXu1H8hvLB+vk6RM4pZAr1A==" saltValue="yqhKkzOjI1qEiPzU31DtuA==" spinCount="100000" sheet="1" objects="1" scenarios="1"/>
  <pageMargins left="0.7" right="0.7" top="0.75" bottom="0.75" header="0.3" footer="0.3"/>
  <pageSetup paperSize="5" scale="62" pageOrder="overThenDown" orientation="landscape" horizontalDpi="1200" verticalDpi="1200" r:id="rId1"/>
  <headerFooter>
    <oddFooter>&amp;L&amp;"Arial,Regular"&amp;12&amp;A
Version Date: July 1, 2024&amp;R&amp;"Arial,Regular"&amp;12Page &amp;P</oddFooter>
  </headerFooter>
  <rowBreaks count="1" manualBreakCount="1">
    <brk id="50" max="16383" man="1"/>
  </rowBreaks>
  <colBreaks count="1" manualBreakCount="1">
    <brk id="7" max="1048575" man="1"/>
  </colBreaks>
  <drawing r:id="rId2"/>
  <legacyDrawing r:id="rId3"/>
  <controls>
    <mc:AlternateContent xmlns:mc="http://schemas.openxmlformats.org/markup-compatibility/2006">
      <mc:Choice Requires="x14">
        <control shapeId="12323" r:id="rId4" name="CheckBox1">
          <controlPr defaultSize="0" autoLine="0" altText="Yes check box" r:id="rId5">
            <anchor moveWithCells="1">
              <from>
                <xdr:col>8</xdr:col>
                <xdr:colOff>365760</xdr:colOff>
                <xdr:row>1</xdr:row>
                <xdr:rowOff>15240</xdr:rowOff>
              </from>
              <to>
                <xdr:col>8</xdr:col>
                <xdr:colOff>998220</xdr:colOff>
                <xdr:row>1</xdr:row>
                <xdr:rowOff>213360</xdr:rowOff>
              </to>
            </anchor>
          </controlPr>
        </control>
      </mc:Choice>
      <mc:Fallback>
        <control shapeId="12323" r:id="rId4" name="CheckBox1"/>
      </mc:Fallback>
    </mc:AlternateContent>
    <mc:AlternateContent xmlns:mc="http://schemas.openxmlformats.org/markup-compatibility/2006">
      <mc:Choice Requires="x14">
        <control shapeId="12324" r:id="rId6" name="CheckBox2">
          <controlPr defaultSize="0" autoLine="0" altText="No check box" r:id="rId7">
            <anchor moveWithCells="1">
              <from>
                <xdr:col>8</xdr:col>
                <xdr:colOff>1005840</xdr:colOff>
                <xdr:row>1</xdr:row>
                <xdr:rowOff>15240</xdr:rowOff>
              </from>
              <to>
                <xdr:col>8</xdr:col>
                <xdr:colOff>1394460</xdr:colOff>
                <xdr:row>1</xdr:row>
                <xdr:rowOff>213360</xdr:rowOff>
              </to>
            </anchor>
          </controlPr>
        </control>
      </mc:Choice>
      <mc:Fallback>
        <control shapeId="12324" r:id="rId6" name="CheckBox2"/>
      </mc:Fallback>
    </mc:AlternateContent>
    <mc:AlternateContent xmlns:mc="http://schemas.openxmlformats.org/markup-compatibility/2006">
      <mc:Choice Requires="x14">
        <control shapeId="12325" r:id="rId8" name="CheckBox3">
          <controlPr defaultSize="0" autoLine="0" altText="Yes check box" r:id="rId9">
            <anchor moveWithCells="1" sizeWithCells="1">
              <from>
                <xdr:col>8</xdr:col>
                <xdr:colOff>365760</xdr:colOff>
                <xdr:row>2</xdr:row>
                <xdr:rowOff>22860</xdr:rowOff>
              </from>
              <to>
                <xdr:col>8</xdr:col>
                <xdr:colOff>998220</xdr:colOff>
                <xdr:row>2</xdr:row>
                <xdr:rowOff>236220</xdr:rowOff>
              </to>
            </anchor>
          </controlPr>
        </control>
      </mc:Choice>
      <mc:Fallback>
        <control shapeId="12325" r:id="rId8" name="CheckBox3"/>
      </mc:Fallback>
    </mc:AlternateContent>
    <mc:AlternateContent xmlns:mc="http://schemas.openxmlformats.org/markup-compatibility/2006">
      <mc:Choice Requires="x14">
        <control shapeId="12326" r:id="rId10" name="CheckBox4">
          <controlPr defaultSize="0" autoLine="0" altText="No check box" r:id="rId11">
            <anchor moveWithCells="1" sizeWithCells="1">
              <from>
                <xdr:col>8</xdr:col>
                <xdr:colOff>1005840</xdr:colOff>
                <xdr:row>2</xdr:row>
                <xdr:rowOff>22860</xdr:rowOff>
              </from>
              <to>
                <xdr:col>8</xdr:col>
                <xdr:colOff>1394460</xdr:colOff>
                <xdr:row>2</xdr:row>
                <xdr:rowOff>243840</xdr:rowOff>
              </to>
            </anchor>
          </controlPr>
        </control>
      </mc:Choice>
      <mc:Fallback>
        <control shapeId="12326" r:id="rId10" name="CheckBox4"/>
      </mc:Fallback>
    </mc:AlternateContent>
    <mc:AlternateContent xmlns:mc="http://schemas.openxmlformats.org/markup-compatibility/2006">
      <mc:Choice Requires="x14">
        <control shapeId="12327" r:id="rId12" name="CheckBox5">
          <controlPr defaultSize="0" autoLine="0" altText="Yes check box" r:id="rId13">
            <anchor moveWithCells="1" sizeWithCells="1">
              <from>
                <xdr:col>8</xdr:col>
                <xdr:colOff>365760</xdr:colOff>
                <xdr:row>3</xdr:row>
                <xdr:rowOff>15240</xdr:rowOff>
              </from>
              <to>
                <xdr:col>8</xdr:col>
                <xdr:colOff>998220</xdr:colOff>
                <xdr:row>3</xdr:row>
                <xdr:rowOff>228600</xdr:rowOff>
              </to>
            </anchor>
          </controlPr>
        </control>
      </mc:Choice>
      <mc:Fallback>
        <control shapeId="12327" r:id="rId12" name="CheckBox5"/>
      </mc:Fallback>
    </mc:AlternateContent>
    <mc:AlternateContent xmlns:mc="http://schemas.openxmlformats.org/markup-compatibility/2006">
      <mc:Choice Requires="x14">
        <control shapeId="12328" r:id="rId14" name="CheckBox6">
          <controlPr defaultSize="0" autoLine="0" altText="No check box" r:id="rId15">
            <anchor moveWithCells="1" sizeWithCells="1">
              <from>
                <xdr:col>8</xdr:col>
                <xdr:colOff>1005840</xdr:colOff>
                <xdr:row>3</xdr:row>
                <xdr:rowOff>15240</xdr:rowOff>
              </from>
              <to>
                <xdr:col>8</xdr:col>
                <xdr:colOff>1394460</xdr:colOff>
                <xdr:row>3</xdr:row>
                <xdr:rowOff>236220</xdr:rowOff>
              </to>
            </anchor>
          </controlPr>
        </control>
      </mc:Choice>
      <mc:Fallback>
        <control shapeId="12328" r:id="rId14" name="CheckBox6"/>
      </mc:Fallback>
    </mc:AlternateContent>
    <mc:AlternateContent xmlns:mc="http://schemas.openxmlformats.org/markup-compatibility/2006">
      <mc:Choice Requires="x14">
        <control shapeId="12329" r:id="rId16" name="CheckBox7">
          <controlPr defaultSize="0" autoLine="0" altText="Yes check box" r:id="rId17">
            <anchor moveWithCells="1" sizeWithCells="1">
              <from>
                <xdr:col>8</xdr:col>
                <xdr:colOff>365760</xdr:colOff>
                <xdr:row>4</xdr:row>
                <xdr:rowOff>7620</xdr:rowOff>
              </from>
              <to>
                <xdr:col>8</xdr:col>
                <xdr:colOff>998220</xdr:colOff>
                <xdr:row>4</xdr:row>
                <xdr:rowOff>220980</xdr:rowOff>
              </to>
            </anchor>
          </controlPr>
        </control>
      </mc:Choice>
      <mc:Fallback>
        <control shapeId="12329" r:id="rId16" name="CheckBox7"/>
      </mc:Fallback>
    </mc:AlternateContent>
    <mc:AlternateContent xmlns:mc="http://schemas.openxmlformats.org/markup-compatibility/2006">
      <mc:Choice Requires="x14">
        <control shapeId="12330" r:id="rId18" name="CheckBox8">
          <controlPr defaultSize="0" autoLine="0" altText="No check box" r:id="rId19">
            <anchor moveWithCells="1" sizeWithCells="1">
              <from>
                <xdr:col>8</xdr:col>
                <xdr:colOff>1005840</xdr:colOff>
                <xdr:row>4</xdr:row>
                <xdr:rowOff>7620</xdr:rowOff>
              </from>
              <to>
                <xdr:col>8</xdr:col>
                <xdr:colOff>1394460</xdr:colOff>
                <xdr:row>4</xdr:row>
                <xdr:rowOff>228600</xdr:rowOff>
              </to>
            </anchor>
          </controlPr>
        </control>
      </mc:Choice>
      <mc:Fallback>
        <control shapeId="12330" r:id="rId18" name="CheckBox8"/>
      </mc:Fallback>
    </mc:AlternateContent>
    <mc:AlternateContent xmlns:mc="http://schemas.openxmlformats.org/markup-compatibility/2006">
      <mc:Choice Requires="x14">
        <control shapeId="12331" r:id="rId20" name="CheckBox9">
          <controlPr defaultSize="0" autoLine="0" altText="Yes check box" r:id="rId21">
            <anchor moveWithCells="1" sizeWithCells="1">
              <from>
                <xdr:col>8</xdr:col>
                <xdr:colOff>365760</xdr:colOff>
                <xdr:row>5</xdr:row>
                <xdr:rowOff>15240</xdr:rowOff>
              </from>
              <to>
                <xdr:col>8</xdr:col>
                <xdr:colOff>998220</xdr:colOff>
                <xdr:row>5</xdr:row>
                <xdr:rowOff>228600</xdr:rowOff>
              </to>
            </anchor>
          </controlPr>
        </control>
      </mc:Choice>
      <mc:Fallback>
        <control shapeId="12331" r:id="rId20" name="CheckBox9"/>
      </mc:Fallback>
    </mc:AlternateContent>
    <mc:AlternateContent xmlns:mc="http://schemas.openxmlformats.org/markup-compatibility/2006">
      <mc:Choice Requires="x14">
        <control shapeId="12332" r:id="rId22" name="CheckBox10">
          <controlPr defaultSize="0" autoLine="0" altText="No check box" r:id="rId23">
            <anchor moveWithCells="1" sizeWithCells="1">
              <from>
                <xdr:col>8</xdr:col>
                <xdr:colOff>1005840</xdr:colOff>
                <xdr:row>5</xdr:row>
                <xdr:rowOff>15240</xdr:rowOff>
              </from>
              <to>
                <xdr:col>8</xdr:col>
                <xdr:colOff>1394460</xdr:colOff>
                <xdr:row>5</xdr:row>
                <xdr:rowOff>236220</xdr:rowOff>
              </to>
            </anchor>
          </controlPr>
        </control>
      </mc:Choice>
      <mc:Fallback>
        <control shapeId="12332" r:id="rId22" name="CheckBox10"/>
      </mc:Fallback>
    </mc:AlternateContent>
    <mc:AlternateContent xmlns:mc="http://schemas.openxmlformats.org/markup-compatibility/2006">
      <mc:Choice Requires="x14">
        <control shapeId="12333" r:id="rId24" name="CheckBox11">
          <controlPr defaultSize="0" autoLine="0" altText="Yes check box" r:id="rId25">
            <anchor moveWithCells="1">
              <from>
                <xdr:col>8</xdr:col>
                <xdr:colOff>365760</xdr:colOff>
                <xdr:row>0</xdr:row>
                <xdr:rowOff>22860</xdr:rowOff>
              </from>
              <to>
                <xdr:col>8</xdr:col>
                <xdr:colOff>998220</xdr:colOff>
                <xdr:row>0</xdr:row>
                <xdr:rowOff>198120</xdr:rowOff>
              </to>
            </anchor>
          </controlPr>
        </control>
      </mc:Choice>
      <mc:Fallback>
        <control shapeId="12333" r:id="rId24" name="CheckBox11"/>
      </mc:Fallback>
    </mc:AlternateContent>
    <mc:AlternateContent xmlns:mc="http://schemas.openxmlformats.org/markup-compatibility/2006">
      <mc:Choice Requires="x14">
        <control shapeId="12334" r:id="rId26" name="CheckBox12">
          <controlPr defaultSize="0" autoLine="0" altText="No check box" r:id="rId27">
            <anchor moveWithCells="1">
              <from>
                <xdr:col>8</xdr:col>
                <xdr:colOff>1005840</xdr:colOff>
                <xdr:row>0</xdr:row>
                <xdr:rowOff>22860</xdr:rowOff>
              </from>
              <to>
                <xdr:col>8</xdr:col>
                <xdr:colOff>1394460</xdr:colOff>
                <xdr:row>0</xdr:row>
                <xdr:rowOff>205740</xdr:rowOff>
              </to>
            </anchor>
          </controlPr>
        </control>
      </mc:Choice>
      <mc:Fallback>
        <control shapeId="12334" r:id="rId26" name="CheckBox1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F655B3546A994A94641E869E139E2C" ma:contentTypeVersion="17" ma:contentTypeDescription="Create a new document." ma:contentTypeScope="" ma:versionID="a3bb6d3465da78561b450a0608e56a71">
  <xsd:schema xmlns:xsd="http://www.w3.org/2001/XMLSchema" xmlns:xs="http://www.w3.org/2001/XMLSchema" xmlns:p="http://schemas.microsoft.com/office/2006/metadata/properties" xmlns:ns2="c923d9e5-b2a2-4c2b-af54-cf6ac7c0c28d" xmlns:ns3="3d4b9ff5-a52b-438e-bcd2-2e229e47211d" targetNamespace="http://schemas.microsoft.com/office/2006/metadata/properties" ma:root="true" ma:fieldsID="01e51a6ea0592faeaa749041d99808e3" ns2:_="" ns3:_="">
    <xsd:import namespace="c923d9e5-b2a2-4c2b-af54-cf6ac7c0c28d"/>
    <xsd:import namespace="3d4b9ff5-a52b-438e-bcd2-2e229e4721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3d9e5-b2a2-4c2b-af54-cf6ac7c0c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716e65e-7ede-4a94-b650-6389e4eba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b9ff5-a52b-438e-bcd2-2e229e47211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aa5148-e92c-4099-9158-8cd88d4477b2}" ma:internalName="TaxCatchAll" ma:showField="CatchAllData" ma:web="3d4b9ff5-a52b-438e-bcd2-2e229e4721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4b9ff5-a52b-438e-bcd2-2e229e47211d" xsi:nil="true"/>
    <lcf76f155ced4ddcb4097134ff3c332f xmlns="c923d9e5-b2a2-4c2b-af54-cf6ac7c0c2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FCE237-4286-43AE-89F6-7C4B3FAACE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5EB670-1C21-4256-8847-6890B7968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23d9e5-b2a2-4c2b-af54-cf6ac7c0c28d"/>
    <ds:schemaRef ds:uri="3d4b9ff5-a52b-438e-bcd2-2e229e472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64C60-434F-48B2-A643-9333EEDA1058}">
  <ds:schemaRefs>
    <ds:schemaRef ds:uri="http://schemas.openxmlformats.org/package/2006/metadata/core-properties"/>
    <ds:schemaRef ds:uri="http://purl.org/dc/elements/1.1/"/>
    <ds:schemaRef ds:uri="http://www.w3.org/XML/1998/namespace"/>
    <ds:schemaRef ds:uri="3d4b9ff5-a52b-438e-bcd2-2e229e47211d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c923d9e5-b2a2-4c2b-af54-cf6ac7c0c28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Cover-Input Page</vt:lpstr>
      <vt:lpstr>New_Product</vt:lpstr>
      <vt:lpstr>Existing_Product</vt:lpstr>
      <vt:lpstr>CA Rate Filing Spreadsheet</vt:lpstr>
      <vt:lpstr>CA Plain-Language Spreadsheet</vt:lpstr>
      <vt:lpstr>Price_Inflation</vt:lpstr>
      <vt:lpstr>Avg Rate Changes</vt:lpstr>
      <vt:lpstr>Rating Factors &amp; Methodology</vt:lpstr>
      <vt:lpstr>Experience</vt:lpstr>
      <vt:lpstr>Dental MLR Exhibit</vt:lpstr>
      <vt:lpstr>Checklist</vt:lpstr>
      <vt:lpstr>Appendix</vt:lpstr>
      <vt:lpstr>Checklist!Print_Area</vt:lpstr>
      <vt:lpstr>'Dental MLR Exhibit'!Print_Area</vt:lpstr>
      <vt:lpstr>Existing_Product!Print_Area</vt:lpstr>
      <vt:lpstr>'Rating Factors &amp; Methodology'!Print_Area</vt:lpstr>
      <vt:lpstr>Appendix!Print_Titles</vt:lpstr>
      <vt:lpstr>'Dental MLR Exhibit'!Print_Titles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Chadick</dc:creator>
  <cp:keywords/>
  <dc:description/>
  <cp:lastModifiedBy>McDaniel, Joseph@DMHC</cp:lastModifiedBy>
  <cp:revision/>
  <cp:lastPrinted>2024-06-28T18:45:21Z</cp:lastPrinted>
  <dcterms:created xsi:type="dcterms:W3CDTF">2023-12-12T19:58:23Z</dcterms:created>
  <dcterms:modified xsi:type="dcterms:W3CDTF">2024-07-02T19:07:43Z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0x010100A4F655B3546A994A94641E869E139E2C</vt:lpwstr>
  </property>
</Properties>
</file>